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mhlwlan.sharepoint.com/sites/13901105/WorkingDocLib/Ｂ文書/D 保険医療業務　関係/D-03 定例報告/令和7年度定例報告/05報告書様式【最終版】（医療機関送付用・HP用）★/01定例報告の様式（最終版（ワードエクセル））/04薬局（確）/"/>
    </mc:Choice>
  </mc:AlternateContent>
  <xr:revisionPtr revIDLastSave="8" documentId="8_{D917616A-453F-4876-9687-4F4256393C09}" xr6:coauthVersionLast="47" xr6:coauthVersionMax="47" xr10:uidLastSave="{AA8A9927-FAC5-4638-AEBF-743983F66DDF}"/>
  <bookViews>
    <workbookView xWindow="28680" yWindow="-120" windowWidth="29040" windowHeight="15720" xr2:uid="{00000000-000D-0000-FFFF-FFFF00000000}"/>
  </bookViews>
  <sheets>
    <sheet name="様式３" sheetId="23" r:id="rId1"/>
  </sheets>
  <definedNames>
    <definedName name="_xlnm.Print_Area" localSheetId="0">様式３!$A$1:$J$97</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23" l="1"/>
  <c r="M11" i="23"/>
  <c r="O11" i="23"/>
  <c r="O12" i="23"/>
  <c r="M74" i="23"/>
  <c r="M26" i="23" a="1"/>
  <c r="M26" i="23" s="1"/>
  <c r="M65" i="23"/>
  <c r="M59" i="23"/>
  <c r="K66" i="23"/>
  <c r="M66" i="23" s="1"/>
  <c r="M67" i="23" l="1"/>
  <c r="M29" i="23"/>
  <c r="M30" i="23"/>
  <c r="M31" i="23"/>
  <c r="M69" i="23"/>
  <c r="L55" i="23"/>
  <c r="K55" i="23"/>
  <c r="M28" i="23"/>
  <c r="M8" i="23"/>
  <c r="M9" i="23"/>
  <c r="M75" i="23"/>
  <c r="M73" i="23"/>
  <c r="M72" i="23"/>
  <c r="M71" i="23"/>
  <c r="M77" i="23" a="1"/>
  <c r="M77" i="23" s="1"/>
  <c r="M76" i="23" a="1"/>
  <c r="M76" i="23" s="1"/>
  <c r="M64" i="23"/>
  <c r="M62" i="23"/>
  <c r="M63" i="23"/>
  <c r="M61" i="23"/>
  <c r="M60" i="23"/>
  <c r="M34" i="23"/>
  <c r="M35" i="23"/>
  <c r="M36" i="23"/>
  <c r="M37" i="23"/>
  <c r="M33" i="23"/>
  <c r="M57" i="23"/>
  <c r="M56" i="23"/>
  <c r="M68" i="23"/>
  <c r="M58" i="23"/>
  <c r="M53" i="23"/>
  <c r="M54" i="23"/>
  <c r="M52" i="23"/>
  <c r="M51" i="23"/>
  <c r="M50" i="23"/>
  <c r="M49" i="23"/>
  <c r="M47" i="23"/>
  <c r="M46" i="23"/>
  <c r="M42" i="23"/>
  <c r="M41" i="23"/>
  <c r="M40" i="23"/>
  <c r="M27" i="23"/>
  <c r="M25" i="23"/>
  <c r="M24" i="23"/>
  <c r="M23" i="23"/>
  <c r="M21" i="23"/>
  <c r="M20" i="23"/>
  <c r="M19" i="23"/>
  <c r="M16" i="23"/>
  <c r="M15" i="23"/>
  <c r="M10" i="23"/>
  <c r="M7" i="23"/>
  <c r="M6" i="23"/>
  <c r="M4" i="23"/>
  <c r="O21" i="23"/>
  <c r="S9" i="23"/>
  <c r="R9" i="23"/>
  <c r="Q9" i="23"/>
  <c r="D44" i="23"/>
  <c r="M55" i="2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<sst xmlns="http://schemas.openxmlformats.org/spreadsheetml/2006/main" count="218" uniqueCount="170">
  <si>
    <t>（別紙様式３）</t>
    <rPh sb="1" eb="3">
      <t>ベッシ</t>
    </rPh>
    <rPh sb="3" eb="5">
      <t>ヨウシキ</t>
    </rPh>
    <phoneticPr fontId="1"/>
  </si>
  <si>
    <t>保険薬局における施設基準届出状況報告書</t>
    <rPh sb="0" eb="2">
      <t>ホケン</t>
    </rPh>
    <rPh sb="2" eb="4">
      <t>ヤッキョク</t>
    </rPh>
    <rPh sb="8" eb="10">
      <t>シセツ</t>
    </rPh>
    <rPh sb="10" eb="12">
      <t>キジュン</t>
    </rPh>
    <rPh sb="12" eb="13">
      <t>トド</t>
    </rPh>
    <rPh sb="13" eb="14">
      <t>デ</t>
    </rPh>
    <rPh sb="14" eb="16">
      <t>ジョウキョウ</t>
    </rPh>
    <rPh sb="16" eb="18">
      <t>ホウコク</t>
    </rPh>
    <rPh sb="18" eb="19">
      <t>ショ</t>
    </rPh>
    <phoneticPr fontId="1"/>
  </si>
  <si>
    <t>都道府県名</t>
    <rPh sb="0" eb="4">
      <t>トドウフケン</t>
    </rPh>
    <rPh sb="4" eb="5">
      <t>メイ</t>
    </rPh>
    <phoneticPr fontId="1"/>
  </si>
  <si>
    <t>　 薬局コード</t>
    <rPh sb="2" eb="4">
      <t>ヤッキョク</t>
    </rPh>
    <phoneticPr fontId="1"/>
  </si>
  <si>
    <t>（※レセプトに記載する７桁の数字を記入すること。）</t>
    <phoneticPr fontId="1"/>
  </si>
  <si>
    <t>　 保険薬局名</t>
    <rPh sb="2" eb="4">
      <t>ホケン</t>
    </rPh>
    <rPh sb="4" eb="6">
      <t>ヤッキョク</t>
    </rPh>
    <rPh sb="6" eb="7">
      <t>メイ</t>
    </rPh>
    <phoneticPr fontId="1"/>
  </si>
  <si>
    <t>個人立</t>
    <phoneticPr fontId="1"/>
  </si>
  <si>
    <t>法人立</t>
    <phoneticPr fontId="1"/>
  </si>
  <si>
    <r>
      <t>　 指定年月日</t>
    </r>
    <r>
      <rPr>
        <sz val="8"/>
        <color theme="1"/>
        <rFont val="ＭＳ Ｐゴシック"/>
        <family val="3"/>
        <charset val="128"/>
      </rPr>
      <t/>
    </r>
    <rPh sb="2" eb="4">
      <t>シテイ</t>
    </rPh>
    <rPh sb="4" eb="7">
      <t>ネンガッピ</t>
    </rPh>
    <phoneticPr fontId="1"/>
  </si>
  <si>
    <t>　　　　　　　　　 昭和　　　　　　　 　平成　　　　 　　　　　　　令和　</t>
    <rPh sb="10" eb="12">
      <t>ショウワ</t>
    </rPh>
    <rPh sb="21" eb="23">
      <t>ヘイセイ</t>
    </rPh>
    <rPh sb="35" eb="37">
      <t>レイワ</t>
    </rPh>
    <phoneticPr fontId="1"/>
  </si>
  <si>
    <t>※全ての保険薬局が和暦で記入。
※記載の薬局コードを初めて取得した年月日を記入（指定更新後の指定年月日でない）。</t>
    <rPh sb="1" eb="2">
      <t>スベ</t>
    </rPh>
    <rPh sb="26" eb="27">
      <t>ハジ</t>
    </rPh>
    <phoneticPr fontId="1"/>
  </si>
  <si>
    <t>　</t>
    <phoneticPr fontId="1"/>
  </si>
  <si>
    <t>　 遡及指定※が認められた保険薬局への該当</t>
    <rPh sb="4" eb="6">
      <t>シテイ</t>
    </rPh>
    <rPh sb="8" eb="9">
      <t>ミト</t>
    </rPh>
    <rPh sb="13" eb="15">
      <t>ホケン</t>
    </rPh>
    <rPh sb="15" eb="17">
      <t>ヤッキョク</t>
    </rPh>
    <rPh sb="19" eb="21">
      <t>ガイトウ</t>
    </rPh>
    <phoneticPr fontId="1"/>
  </si>
  <si>
    <t xml:space="preserve">該当 （遡及指定が認められた）　　　 </t>
    <rPh sb="0" eb="2">
      <t>ガイトウ</t>
    </rPh>
    <phoneticPr fontId="1"/>
  </si>
  <si>
    <t>　　　　　　非該当</t>
    <rPh sb="6" eb="9">
      <t>ヒガイトウ</t>
    </rPh>
    <phoneticPr fontId="1"/>
  </si>
  <si>
    <t>保険薬剤師数</t>
    <rPh sb="0" eb="2">
      <t>ホケン</t>
    </rPh>
    <rPh sb="2" eb="5">
      <t>ヤクザイシ</t>
    </rPh>
    <rPh sb="5" eb="6">
      <t>スウ</t>
    </rPh>
    <phoneticPr fontId="1"/>
  </si>
  <si>
    <r>
      <t xml:space="preserve">・実人員
</t>
    </r>
    <r>
      <rPr>
        <sz val="8"/>
        <rFont val="ＭＳ Ｐゴシック"/>
        <family val="3"/>
        <charset val="128"/>
      </rPr>
      <t>（常勤＋非常勤）</t>
    </r>
    <rPh sb="1" eb="4">
      <t>ジツジンイン</t>
    </rPh>
    <rPh sb="6" eb="8">
      <t>ジョウキン</t>
    </rPh>
    <rPh sb="9" eb="12">
      <t>ヒジョウキン</t>
    </rPh>
    <phoneticPr fontId="1"/>
  </si>
  <si>
    <r>
      <rPr>
        <sz val="10"/>
        <rFont val="ＭＳ Ｐゴシック"/>
        <family val="3"/>
        <charset val="128"/>
      </rPr>
      <t>・常勤換算</t>
    </r>
    <r>
      <rPr>
        <sz val="9"/>
        <rFont val="ＭＳ Ｐゴシック"/>
        <family val="3"/>
        <charset val="128"/>
      </rPr>
      <t xml:space="preserve">
</t>
    </r>
    <r>
      <rPr>
        <sz val="8"/>
        <rFont val="ＭＳ Ｐゴシック"/>
        <family val="3"/>
        <charset val="128"/>
      </rPr>
      <t>※常勤人数と非常勤の常勤換算した人数の合計（小数点以下第２位四捨五入）</t>
    </r>
    <rPh sb="1" eb="3">
      <t>ジョウキン</t>
    </rPh>
    <rPh sb="3" eb="5">
      <t>カンサン</t>
    </rPh>
    <phoneticPr fontId="1"/>
  </si>
  <si>
    <t xml:space="preserve"> </t>
    <phoneticPr fontId="1"/>
  </si>
  <si>
    <t>実人員→</t>
    <rPh sb="0" eb="3">
      <t>ジツジンイン</t>
    </rPh>
    <phoneticPr fontId="1"/>
  </si>
  <si>
    <t>常勤換算→</t>
    <rPh sb="0" eb="2">
      <t>ジョウキン</t>
    </rPh>
    <rPh sb="2" eb="4">
      <t>カンサン</t>
    </rPh>
    <phoneticPr fontId="1"/>
  </si>
  <si>
    <t>事務職員数</t>
    <rPh sb="0" eb="2">
      <t>ジム</t>
    </rPh>
    <rPh sb="2" eb="4">
      <t>ショクイン</t>
    </rPh>
    <rPh sb="4" eb="5">
      <t>スウ</t>
    </rPh>
    <phoneticPr fontId="1"/>
  </si>
  <si>
    <r>
      <t xml:space="preserve">・実人員
</t>
    </r>
    <r>
      <rPr>
        <sz val="8"/>
        <rFont val="ＭＳ Ｐゴシック"/>
        <family val="3"/>
        <charset val="128"/>
      </rPr>
      <t>（常勤＋非常勤）</t>
    </r>
    <rPh sb="1" eb="4">
      <t>ジツジンイン</t>
    </rPh>
    <phoneticPr fontId="1"/>
  </si>
  <si>
    <t>１．調剤基本料</t>
    <rPh sb="2" eb="4">
      <t>チョウザイ</t>
    </rPh>
    <rPh sb="4" eb="7">
      <t>キホンリョウ</t>
    </rPh>
    <phoneticPr fontId="1"/>
  </si>
  <si>
    <t>　調剤基本料１</t>
    <rPh sb="1" eb="3">
      <t>チョウザイ</t>
    </rPh>
    <rPh sb="3" eb="6">
      <t>キホンリョウ</t>
    </rPh>
    <phoneticPr fontId="1"/>
  </si>
  <si>
    <t>　調剤基本料２</t>
    <rPh sb="1" eb="3">
      <t>チョウザイ</t>
    </rPh>
    <rPh sb="3" eb="6">
      <t>キホンリョウ</t>
    </rPh>
    <phoneticPr fontId="1"/>
  </si>
  <si>
    <t>　　調剤基本料３－イ</t>
    <rPh sb="2" eb="4">
      <t>チョウザイ</t>
    </rPh>
    <rPh sb="4" eb="7">
      <t>キホンリョウ</t>
    </rPh>
    <phoneticPr fontId="1"/>
  </si>
  <si>
    <t>　　調剤基本料３－ロ</t>
    <phoneticPr fontId="1"/>
  </si>
  <si>
    <t>　　調剤基本料３－ハ</t>
    <rPh sb="2" eb="4">
      <t>チョウザイ</t>
    </rPh>
    <rPh sb="4" eb="7">
      <t>キホンリョウ</t>
    </rPh>
    <phoneticPr fontId="1"/>
  </si>
  <si>
    <t>　　特別調剤基本料A</t>
    <rPh sb="2" eb="4">
      <t>トクベツ</t>
    </rPh>
    <rPh sb="4" eb="6">
      <t>チョウザイ</t>
    </rPh>
    <rPh sb="6" eb="9">
      <t>キホンリョウ</t>
    </rPh>
    <phoneticPr fontId="1"/>
  </si>
  <si>
    <t>　　特別調剤基本料B</t>
    <rPh sb="2" eb="4">
      <t>トクベツ</t>
    </rPh>
    <rPh sb="4" eb="6">
      <t>チョウザイ</t>
    </rPh>
    <rPh sb="6" eb="9">
      <t>キホンリョウ</t>
    </rPh>
    <phoneticPr fontId="1"/>
  </si>
  <si>
    <t xml:space="preserve">①　処方箋受付回数
前年５月から本年４月末までの処方箋受付回数の合計を記入すること。
（※前年５月１日から当年３月末までに新規指定された保険薬局の場合は指定された日の属する月の翌月から、当年４月末までに受け付けた処方箋回数の合計を記入すること。）
</t>
    <rPh sb="25" eb="28">
      <t>ショホウセン</t>
    </rPh>
    <rPh sb="28" eb="30">
      <t>ウケツケ</t>
    </rPh>
    <rPh sb="30" eb="32">
      <t>カイスウ</t>
    </rPh>
    <rPh sb="33" eb="35">
      <t>ゴウケイ</t>
    </rPh>
    <rPh sb="36" eb="38">
      <t>キニュウ</t>
    </rPh>
    <phoneticPr fontId="1"/>
  </si>
  <si>
    <t>ア　１年間の処方箋受付回数の合計
（※前年５月１日から当年３月末までに新規指定された保険薬局の場合は指定された日の属する月の翌月から、当年４月末までに受け付けた処方箋回数の合計を記入）</t>
    <rPh sb="3" eb="5">
      <t>ネンカン</t>
    </rPh>
    <rPh sb="90" eb="91">
      <t>ニュウ</t>
    </rPh>
    <phoneticPr fontId="1"/>
  </si>
  <si>
    <t>イ　前年５月１日から当年３月末までに新規指定された保険薬局の場合は指定された日の属する月の翌月を記入すること。
（※前年４月末までに指定された場合及び遡及指定が認められた場合は記入不要）</t>
    <rPh sb="2" eb="4">
      <t>ゼンネン</t>
    </rPh>
    <rPh sb="5" eb="6">
      <t>ガツ</t>
    </rPh>
    <rPh sb="7" eb="8">
      <t>ニチ</t>
    </rPh>
    <rPh sb="10" eb="12">
      <t>トウネン</t>
    </rPh>
    <rPh sb="13" eb="15">
      <t>ガツマツ</t>
    </rPh>
    <rPh sb="18" eb="20">
      <t>シンキ</t>
    </rPh>
    <rPh sb="20" eb="22">
      <t>シテイ</t>
    </rPh>
    <rPh sb="25" eb="27">
      <t>ホケン</t>
    </rPh>
    <rPh sb="27" eb="29">
      <t>ヤッキョク</t>
    </rPh>
    <rPh sb="30" eb="32">
      <t>バアイ</t>
    </rPh>
    <rPh sb="33" eb="35">
      <t>シテイ</t>
    </rPh>
    <rPh sb="38" eb="39">
      <t>ヒ</t>
    </rPh>
    <rPh sb="40" eb="41">
      <t>ゾク</t>
    </rPh>
    <rPh sb="43" eb="44">
      <t>ツキ</t>
    </rPh>
    <rPh sb="45" eb="47">
      <t>ヨクゲツ</t>
    </rPh>
    <rPh sb="48" eb="50">
      <t>キニュウ</t>
    </rPh>
    <rPh sb="58" eb="60">
      <t>ゼンネン</t>
    </rPh>
    <rPh sb="61" eb="62">
      <t>ガツ</t>
    </rPh>
    <rPh sb="62" eb="63">
      <t>マツ</t>
    </rPh>
    <rPh sb="66" eb="68">
      <t>シテイ</t>
    </rPh>
    <rPh sb="71" eb="73">
      <t>バアイ</t>
    </rPh>
    <rPh sb="73" eb="74">
      <t>オヨ</t>
    </rPh>
    <rPh sb="75" eb="77">
      <t>ソキュウ</t>
    </rPh>
    <rPh sb="77" eb="79">
      <t>シテイ</t>
    </rPh>
    <rPh sb="80" eb="81">
      <t>ミト</t>
    </rPh>
    <rPh sb="85" eb="87">
      <t>バアイ</t>
    </rPh>
    <rPh sb="88" eb="90">
      <t>キニュウ</t>
    </rPh>
    <rPh sb="90" eb="92">
      <t>フヨウ</t>
    </rPh>
    <phoneticPr fontId="1"/>
  </si>
  <si>
    <t>自動判定なし</t>
    <rPh sb="0" eb="2">
      <t>ジドウ</t>
    </rPh>
    <rPh sb="2" eb="4">
      <t>ハンテイ</t>
    </rPh>
    <phoneticPr fontId="1"/>
  </si>
  <si>
    <t>②　１月あたりの処方箋受付回数</t>
    <rPh sb="3" eb="4">
      <t>ツキ</t>
    </rPh>
    <rPh sb="8" eb="11">
      <t>ショホウセン</t>
    </rPh>
    <rPh sb="11" eb="13">
      <t>ウケツケ</t>
    </rPh>
    <rPh sb="13" eb="15">
      <t>カイスウ</t>
    </rPh>
    <phoneticPr fontId="1"/>
  </si>
  <si>
    <t>③　保険医療機関に係る処方箋集中率
（小数点以下第２位を切り上げて計算し、小数点第１位まで記入すること）</t>
    <rPh sb="37" eb="40">
      <t>ショウスウテン</t>
    </rPh>
    <rPh sb="40" eb="41">
      <t>ダイ</t>
    </rPh>
    <rPh sb="42" eb="43">
      <t>イ</t>
    </rPh>
    <rPh sb="45" eb="47">
      <t>キニュウ</t>
    </rPh>
    <phoneticPr fontId="1"/>
  </si>
  <si>
    <t>処方箋受付回数が第１位の医療機関に係る集中率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
  </si>
  <si>
    <t>処方箋受付回数が第２位の医療機関に係る集中率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
  </si>
  <si>
    <t>処方箋受付回数が第３位の医療機関に係る集中率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
  </si>
  <si>
    <t>④ 所属するグループの有無</t>
    <rPh sb="11" eb="13">
      <t>ウム</t>
    </rPh>
    <phoneticPr fontId="1"/>
  </si>
  <si>
    <t>あり</t>
    <phoneticPr fontId="1"/>
  </si>
  <si>
    <t>なし</t>
  </si>
  <si>
    <t>ア 所属するグループ名（※調剤基本料の区分によらず、所属するグループがある全ての保険薬局が回答）</t>
    <phoneticPr fontId="1"/>
  </si>
  <si>
    <t>（※④を「あり」と記入した場合に記入）</t>
    <rPh sb="9" eb="11">
      <t>キニュウ</t>
    </rPh>
    <rPh sb="13" eb="15">
      <t>バアイ</t>
    </rPh>
    <rPh sb="16" eb="18">
      <t>キニュウ</t>
    </rPh>
    <phoneticPr fontId="1"/>
  </si>
  <si>
    <t>イ 同一グループ内の保険薬局の数（当該保険薬局を含む）</t>
    <phoneticPr fontId="1"/>
  </si>
  <si>
    <t>ウ グループ内の1月あたりの処方箋受付回数の合計</t>
    <phoneticPr fontId="1"/>
  </si>
  <si>
    <t>エ 同一グループ内の主たる保険医療機関を同じくする他の保険薬局の有無及び自局と該当する他の保険薬局の処方箋受付回数の合計（１月あたり）</t>
    <rPh sb="32" eb="34">
      <t>ウム</t>
    </rPh>
    <rPh sb="34" eb="35">
      <t>オヨ</t>
    </rPh>
    <rPh sb="62" eb="63">
      <t>ツキ</t>
    </rPh>
    <phoneticPr fontId="1"/>
  </si>
  <si>
    <t xml:space="preserve">
該当薬局あり</t>
    <rPh sb="1" eb="3">
      <t>ガイトウ</t>
    </rPh>
    <rPh sb="3" eb="5">
      <t>ヤッキョク</t>
    </rPh>
    <phoneticPr fontId="1"/>
  </si>
  <si>
    <t xml:space="preserve">
該当薬局なし</t>
    <rPh sb="1" eb="3">
      <t>ガイトウ</t>
    </rPh>
    <rPh sb="3" eb="5">
      <t>ヤッキョク</t>
    </rPh>
    <phoneticPr fontId="1"/>
  </si>
  <si>
    <t>⑤ 特定の保険医療機関と不動産の賃貸借取引等の有無
（※調剤基本料の位置づけによらず、全ての保険薬局が実態どおりに回答）</t>
    <phoneticPr fontId="1"/>
  </si>
  <si>
    <t>　　　　　　　あり</t>
    <phoneticPr fontId="1"/>
  </si>
  <si>
    <t>なし</t>
    <phoneticPr fontId="1"/>
  </si>
  <si>
    <t>（※⑤を「あり」と記入した場合に記入）</t>
    <rPh sb="9" eb="11">
      <t>キニュウ</t>
    </rPh>
    <rPh sb="13" eb="15">
      <t>バアイ</t>
    </rPh>
    <rPh sb="16" eb="18">
      <t>キニュウ</t>
    </rPh>
    <phoneticPr fontId="1"/>
  </si>
  <si>
    <t>・ 賃貸借取引等がある保険医療機関の種別</t>
    <phoneticPr fontId="1"/>
  </si>
  <si>
    <t>・ 賃貸借取引等がある保険医療機関の名称</t>
    <rPh sb="18" eb="20">
      <t>メイショウ</t>
    </rPh>
    <phoneticPr fontId="1"/>
  </si>
  <si>
    <t>・ 賃貸借取引等がある保険医療機関に係る処方箋集中率</t>
    <phoneticPr fontId="1"/>
  </si>
  <si>
    <r>
      <t xml:space="preserve">・ 特定の保険医療機関と不動産の賃貸借取引等に新たに該当することになった時期について該当するものにチェック
</t>
    </r>
    <r>
      <rPr>
        <sz val="8"/>
        <rFont val="ＭＳ Ｐゴシック"/>
        <family val="3"/>
        <charset val="128"/>
      </rPr>
      <t>（※ア～オの当てはまるもの全てにチェック。なお、平成28年９月30日以前に該当した場合はア～オのチェック不要。）</t>
    </r>
    <rPh sb="42" eb="44">
      <t>ガイトウ</t>
    </rPh>
    <phoneticPr fontId="1"/>
  </si>
  <si>
    <t>平成28年９月30日以前
（該当する場合は
ア～オのチェック不要）
該当</t>
    <rPh sb="18" eb="20">
      <t>バアイ</t>
    </rPh>
    <rPh sb="36" eb="38">
      <t>ガイトウ</t>
    </rPh>
    <phoneticPr fontId="1"/>
  </si>
  <si>
    <t>平成28年10月1日から平成30年3月31日の間
（該当する場合、ア～オの当てはまるもの全てにチェック）
該当</t>
    <rPh sb="0" eb="2">
      <t>ヘイセイ</t>
    </rPh>
    <rPh sb="4" eb="5">
      <t>ネン</t>
    </rPh>
    <rPh sb="7" eb="8">
      <t>ガツ</t>
    </rPh>
    <rPh sb="9" eb="10">
      <t>ニチ</t>
    </rPh>
    <rPh sb="12" eb="14">
      <t>ヘイセイ</t>
    </rPh>
    <rPh sb="16" eb="17">
      <t>ネン</t>
    </rPh>
    <rPh sb="18" eb="19">
      <t>ガツ</t>
    </rPh>
    <rPh sb="21" eb="22">
      <t>ニチ</t>
    </rPh>
    <rPh sb="23" eb="24">
      <t>アイダ</t>
    </rPh>
    <rPh sb="26" eb="28">
      <t>ガイトウ</t>
    </rPh>
    <rPh sb="30" eb="32">
      <t>バアイ</t>
    </rPh>
    <rPh sb="55" eb="57">
      <t>ガイトウ</t>
    </rPh>
    <phoneticPr fontId="1"/>
  </si>
  <si>
    <t>平成30年4月１日以降
（該当する場合、ア～オの当てはまるもの全てにチェック）
該当</t>
    <rPh sb="0" eb="2">
      <t>ヘイセイ</t>
    </rPh>
    <rPh sb="4" eb="5">
      <t>ネン</t>
    </rPh>
    <rPh sb="6" eb="7">
      <t>ガツ</t>
    </rPh>
    <rPh sb="8" eb="9">
      <t>ニチ</t>
    </rPh>
    <rPh sb="9" eb="11">
      <t>イコウ</t>
    </rPh>
    <rPh sb="41" eb="43">
      <t>ガイトウ</t>
    </rPh>
    <phoneticPr fontId="1"/>
  </si>
  <si>
    <t>ア  保険医療機関と直接不動産の賃貸借取引（保険医療機関及び保険薬局の開設者の近親者又は法人の役員が名義人となっている場合を含む）がある</t>
    <rPh sb="10" eb="12">
      <t>チョクセツ</t>
    </rPh>
    <phoneticPr fontId="1"/>
  </si>
  <si>
    <t>該当</t>
  </si>
  <si>
    <t>非該当</t>
    <rPh sb="0" eb="3">
      <t>ヒガイトウ</t>
    </rPh>
    <phoneticPr fontId="1"/>
  </si>
  <si>
    <t>イ  保険医療機関と第三者を通じて不動産の賃貸借取引（賃料が発生しない場合を含む）がある（第三者による転借が複数回行われている場合を含む）</t>
    <rPh sb="10" eb="13">
      <t>ダイサンシャ</t>
    </rPh>
    <rPh sb="14" eb="15">
      <t>ツウ</t>
    </rPh>
    <rPh sb="17" eb="20">
      <t>フドウサン</t>
    </rPh>
    <rPh sb="27" eb="29">
      <t>チンリョウ</t>
    </rPh>
    <rPh sb="30" eb="32">
      <t>ハッセイ</t>
    </rPh>
    <rPh sb="35" eb="37">
      <t>バアイ</t>
    </rPh>
    <rPh sb="38" eb="39">
      <t>フク</t>
    </rPh>
    <rPh sb="45" eb="46">
      <t>ダイ</t>
    </rPh>
    <rPh sb="46" eb="47">
      <t>3</t>
    </rPh>
    <rPh sb="47" eb="48">
      <t>シャ</t>
    </rPh>
    <rPh sb="51" eb="53">
      <t>テンシャク</t>
    </rPh>
    <rPh sb="54" eb="56">
      <t>フクスウ</t>
    </rPh>
    <rPh sb="56" eb="57">
      <t>カイ</t>
    </rPh>
    <rPh sb="57" eb="58">
      <t>オコナ</t>
    </rPh>
    <rPh sb="63" eb="65">
      <t>バアイ</t>
    </rPh>
    <rPh sb="66" eb="67">
      <t>フク</t>
    </rPh>
    <phoneticPr fontId="1"/>
  </si>
  <si>
    <t xml:space="preserve"> ウ 保険医療機関が譲り渡した不動産（保険薬局以外の者に譲り渡した場合を含む）を利用して開局している</t>
    <rPh sb="19" eb="21">
      <t>ホケン</t>
    </rPh>
    <rPh sb="21" eb="23">
      <t>ヤッキョク</t>
    </rPh>
    <rPh sb="23" eb="25">
      <t>イガイ</t>
    </rPh>
    <rPh sb="26" eb="27">
      <t>モノ</t>
    </rPh>
    <rPh sb="28" eb="29">
      <t>ユズ</t>
    </rPh>
    <rPh sb="30" eb="31">
      <t>ワタ</t>
    </rPh>
    <rPh sb="33" eb="35">
      <t>バアイ</t>
    </rPh>
    <rPh sb="36" eb="37">
      <t>フク</t>
    </rPh>
    <rPh sb="40" eb="42">
      <t>リヨウ</t>
    </rPh>
    <rPh sb="44" eb="46">
      <t>カイキョク</t>
    </rPh>
    <phoneticPr fontId="1"/>
  </si>
  <si>
    <t xml:space="preserve"> エ 保険薬局が所有する施設・設備を保険医療機関に貸与している</t>
    <rPh sb="12" eb="14">
      <t>シセツ</t>
    </rPh>
    <rPh sb="18" eb="20">
      <t>ホケン</t>
    </rPh>
    <rPh sb="20" eb="22">
      <t>イリョウ</t>
    </rPh>
    <rPh sb="22" eb="24">
      <t>キカン</t>
    </rPh>
    <phoneticPr fontId="1"/>
  </si>
  <si>
    <t xml:space="preserve"> オ 保険医療機関による開局時期の指定を受けて開局している（病院又はその開設者からの依頼により第三者が公募する場合を含む）（公募の際に、開局時期が明示されていない場合を含む）</t>
    <rPh sb="20" eb="21">
      <t>ウ</t>
    </rPh>
    <rPh sb="23" eb="25">
      <t>カイキョク</t>
    </rPh>
    <rPh sb="31" eb="33">
      <t>ビョウイン</t>
    </rPh>
    <rPh sb="33" eb="34">
      <t>マタ</t>
    </rPh>
    <rPh sb="37" eb="40">
      <t>カイセツシャ</t>
    </rPh>
    <rPh sb="43" eb="45">
      <t>イライ</t>
    </rPh>
    <rPh sb="48" eb="49">
      <t>ダイ</t>
    </rPh>
    <rPh sb="49" eb="50">
      <t>3</t>
    </rPh>
    <rPh sb="50" eb="51">
      <t>シャ</t>
    </rPh>
    <rPh sb="52" eb="54">
      <t>コウボ</t>
    </rPh>
    <rPh sb="56" eb="58">
      <t>バアイ</t>
    </rPh>
    <rPh sb="59" eb="60">
      <t>フク</t>
    </rPh>
    <rPh sb="63" eb="65">
      <t>コウボ</t>
    </rPh>
    <rPh sb="66" eb="67">
      <t>サイ</t>
    </rPh>
    <rPh sb="69" eb="71">
      <t>カイキョク</t>
    </rPh>
    <rPh sb="71" eb="73">
      <t>ジキ</t>
    </rPh>
    <rPh sb="74" eb="76">
      <t>メイジ</t>
    </rPh>
    <rPh sb="82" eb="84">
      <t>バアイ</t>
    </rPh>
    <rPh sb="85" eb="86">
      <t>フク</t>
    </rPh>
    <phoneticPr fontId="1"/>
  </si>
  <si>
    <t>⑥ 調剤基本料の注４の減算への該当性　（※全ての保険薬局が回答）</t>
    <phoneticPr fontId="1"/>
  </si>
  <si>
    <t>（※ア及びイは前年の報告実績に基づき記入。前年４月２日以降の開局のため、前年の報告実績がない薬局は、ア＝「非該当」、イ＝「報告していない」を選択。）
（※ウは前年５月１日から本年４月末までの実績に基づき記入。ただし、処方箋の受付回数が１月平均600回以下の場合は、「非該当」を選択。「かかりつけ薬剤師指導料及びかかりつけ薬剤師包括管理料」に関する設問ではないので留意すること。）</t>
    <phoneticPr fontId="1"/>
  </si>
  <si>
    <t>ア 妥結率が5割以下の保険薬局への該当</t>
    <phoneticPr fontId="1"/>
  </si>
  <si>
    <t>　　　　　　　　該当</t>
    <rPh sb="8" eb="10">
      <t>ガイトウ</t>
    </rPh>
    <phoneticPr fontId="1"/>
  </si>
  <si>
    <t>イ 妥結率等の報告の有無</t>
    <rPh sb="2" eb="5">
      <t>ダケツリツ</t>
    </rPh>
    <phoneticPr fontId="1"/>
  </si>
  <si>
    <t>　　　　　　　　報告していない</t>
    <rPh sb="8" eb="10">
      <t>ホウコク</t>
    </rPh>
    <phoneticPr fontId="1"/>
  </si>
  <si>
    <t>　　　　　　報告している</t>
    <rPh sb="6" eb="8">
      <t>ホウコク</t>
    </rPh>
    <phoneticPr fontId="1"/>
  </si>
  <si>
    <t>ウ 薬剤師のかかりつけ機能に係る基本的な業務を実施していない保険薬局への該当</t>
    <phoneticPr fontId="1"/>
  </si>
  <si>
    <t>薬局コード：</t>
    <phoneticPr fontId="1"/>
  </si>
  <si>
    <r>
      <t>２．</t>
    </r>
    <r>
      <rPr>
        <b/>
        <sz val="9"/>
        <rFont val="ＭＳ Ｐゴシック"/>
        <family val="3"/>
        <charset val="128"/>
      </rPr>
      <t>調剤基本料の注１ただし書きに規定する施設基準の保険薬局
　　（医療資源の少ない地域に所在する保険薬局）への該当</t>
    </r>
    <rPh sb="2" eb="4">
      <t>チョウザイ</t>
    </rPh>
    <rPh sb="4" eb="7">
      <t>キホンリョウ</t>
    </rPh>
    <rPh sb="8" eb="9">
      <t>チュウ</t>
    </rPh>
    <rPh sb="13" eb="14">
      <t>ガ</t>
    </rPh>
    <rPh sb="16" eb="18">
      <t>キテイ</t>
    </rPh>
    <rPh sb="20" eb="22">
      <t>シセツ</t>
    </rPh>
    <rPh sb="22" eb="24">
      <t>キジュン</t>
    </rPh>
    <rPh sb="25" eb="27">
      <t>ホケン</t>
    </rPh>
    <rPh sb="27" eb="29">
      <t>ヤッキョク</t>
    </rPh>
    <rPh sb="55" eb="57">
      <t>ガイトウ</t>
    </rPh>
    <phoneticPr fontId="1"/>
  </si>
  <si>
    <t>　　　　　　　　届出している</t>
    <rPh sb="8" eb="10">
      <t>トドケデ</t>
    </rPh>
    <phoneticPr fontId="1"/>
  </si>
  <si>
    <t>　　　　　　届出していない</t>
    <phoneticPr fontId="1"/>
  </si>
  <si>
    <t>　　　　　　　　該当　（対象地域名：　　　　　　　　　　　　　　）</t>
    <rPh sb="8" eb="10">
      <t>ガイトウ</t>
    </rPh>
    <rPh sb="12" eb="14">
      <t>タイショウ</t>
    </rPh>
    <rPh sb="14" eb="16">
      <t>チイキ</t>
    </rPh>
    <rPh sb="16" eb="17">
      <t>メイ</t>
    </rPh>
    <phoneticPr fontId="1"/>
  </si>
  <si>
    <t xml:space="preserve"> 　　　　　 非該当</t>
    <rPh sb="7" eb="10">
      <t>ヒガイトウ</t>
    </rPh>
    <phoneticPr fontId="1"/>
  </si>
  <si>
    <t>　　</t>
    <phoneticPr fontId="1"/>
  </si>
  <si>
    <r>
      <t>３．地域支援体制加算</t>
    </r>
    <r>
      <rPr>
        <b/>
        <sz val="9"/>
        <rFont val="ＭＳ Ｐゴシック"/>
        <family val="3"/>
        <charset val="128"/>
      </rPr>
      <t>（※全ての保険薬局が回答）</t>
    </r>
    <rPh sb="2" eb="4">
      <t>チイキ</t>
    </rPh>
    <rPh sb="4" eb="6">
      <t>シエン</t>
    </rPh>
    <rPh sb="6" eb="8">
      <t>タイセイ</t>
    </rPh>
    <rPh sb="8" eb="10">
      <t>カサン</t>
    </rPh>
    <phoneticPr fontId="1"/>
  </si>
  <si>
    <t>　加算１</t>
    <rPh sb="1" eb="3">
      <t>カサン</t>
    </rPh>
    <phoneticPr fontId="1"/>
  </si>
  <si>
    <t>　加算２</t>
    <rPh sb="1" eb="3">
      <t>カサン</t>
    </rPh>
    <phoneticPr fontId="1"/>
  </si>
  <si>
    <t>　　加算３</t>
    <rPh sb="2" eb="4">
      <t>カサン</t>
    </rPh>
    <phoneticPr fontId="1"/>
  </si>
  <si>
    <t>　　加算４</t>
    <rPh sb="2" eb="4">
      <t>カサン</t>
    </rPh>
    <phoneticPr fontId="1"/>
  </si>
  <si>
    <t>　　届出していない</t>
    <rPh sb="2" eb="4">
      <t>トドケデ</t>
    </rPh>
    <phoneticPr fontId="1"/>
  </si>
  <si>
    <t>① 備蓄医療用医薬品数
（※「届出していない」場合も記入が必要）</t>
    <rPh sb="4" eb="7">
      <t>イリョウヨウ</t>
    </rPh>
    <phoneticPr fontId="1"/>
  </si>
  <si>
    <t>② 要指導医薬品及び一般用医薬品の合計品目数
（※「届出していない」場合も記入が必要）</t>
    <rPh sb="17" eb="19">
      <t>ゴウケイ</t>
    </rPh>
    <rPh sb="19" eb="22">
      <t>ヒンモクスウ</t>
    </rPh>
    <phoneticPr fontId="1"/>
  </si>
  <si>
    <t>４．連携強化加算</t>
    <rPh sb="2" eb="4">
      <t>レンケイ</t>
    </rPh>
    <rPh sb="4" eb="6">
      <t>キョウカ</t>
    </rPh>
    <rPh sb="6" eb="8">
      <t>カサン</t>
    </rPh>
    <phoneticPr fontId="1"/>
  </si>
  <si>
    <t>届出している</t>
    <rPh sb="0" eb="2">
      <t>トドケデ</t>
    </rPh>
    <phoneticPr fontId="1"/>
  </si>
  <si>
    <t>届出していない</t>
    <rPh sb="0" eb="2">
      <t>トドケデ</t>
    </rPh>
    <phoneticPr fontId="1"/>
  </si>
  <si>
    <t>　　　　加算１　　　　</t>
    <rPh sb="4" eb="6">
      <t>カサン</t>
    </rPh>
    <phoneticPr fontId="1"/>
  </si>
  <si>
    <t>加算２</t>
    <phoneticPr fontId="1"/>
  </si>
  <si>
    <t>　 加算３</t>
    <phoneticPr fontId="1"/>
  </si>
  <si>
    <t>　　届出していない</t>
    <phoneticPr fontId="1"/>
  </si>
  <si>
    <t>① 本年５月２日以降に新規指定を受けた場合等、直近3か月間の実績がない保険薬局への該当</t>
    <rPh sb="16" eb="17">
      <t>ウ</t>
    </rPh>
    <rPh sb="19" eb="21">
      <t>バアイ</t>
    </rPh>
    <rPh sb="35" eb="39">
      <t>ホケンヤッキョク</t>
    </rPh>
    <rPh sb="41" eb="43">
      <t>ガイトウ</t>
    </rPh>
    <phoneticPr fontId="1"/>
  </si>
  <si>
    <t>該当</t>
    <rPh sb="0" eb="2">
      <t>ガイトウ</t>
    </rPh>
    <phoneticPr fontId="1"/>
  </si>
  <si>
    <t>② 新指標の割合（小数点以下切り捨て）</t>
    <phoneticPr fontId="1"/>
  </si>
  <si>
    <r>
      <rPr>
        <sz val="8"/>
        <rFont val="ＭＳ Ｐゴシック"/>
        <family val="3"/>
        <charset val="128"/>
      </rPr>
      <t>③ カットオフ値の割合</t>
    </r>
    <r>
      <rPr>
        <sz val="9"/>
        <rFont val="ＭＳ Ｐゴシック"/>
        <family val="3"/>
        <charset val="128"/>
      </rPr>
      <t xml:space="preserve">
</t>
    </r>
    <r>
      <rPr>
        <sz val="6"/>
        <rFont val="ＭＳ Ｐゴシック"/>
        <family val="3"/>
        <charset val="128"/>
      </rPr>
      <t>（小数点以下切り捨て）</t>
    </r>
    <rPh sb="7" eb="8">
      <t>チ</t>
    </rPh>
    <rPh sb="9" eb="11">
      <t>ワリアイ</t>
    </rPh>
    <phoneticPr fontId="1"/>
  </si>
  <si>
    <t>④ ②に「後発医薬品の出荷停止等を踏まえた診療報酬上の臨時的な取扱いについて」を適用した保険薬局への該当</t>
    <rPh sb="40" eb="42">
      <t>テキヨウ</t>
    </rPh>
    <rPh sb="44" eb="46">
      <t>ホケン</t>
    </rPh>
    <rPh sb="46" eb="48">
      <t>ヤッキョク</t>
    </rPh>
    <rPh sb="50" eb="52">
      <t>ガイトウ</t>
    </rPh>
    <phoneticPr fontId="1"/>
  </si>
  <si>
    <r>
      <t xml:space="preserve">⑤ 調剤基本料の注８に規定する厚生労働大臣が定める保険薬局への該当（後発医薬品減算）
</t>
    </r>
    <r>
      <rPr>
        <sz val="8"/>
        <rFont val="ＭＳ Ｐゴシック"/>
        <family val="3"/>
        <charset val="128"/>
      </rPr>
      <t>（※処方箋受付回数が１月600回以下の場合は、「非該当」を選択）</t>
    </r>
    <rPh sb="67" eb="70">
      <t>ヒガイトウ</t>
    </rPh>
    <phoneticPr fontId="1"/>
  </si>
  <si>
    <t>非該当</t>
    <rPh sb="0" eb="1">
      <t>トウ</t>
    </rPh>
    <phoneticPr fontId="1"/>
  </si>
  <si>
    <t>加算１</t>
    <rPh sb="0" eb="2">
      <t>カサン</t>
    </rPh>
    <phoneticPr fontId="1"/>
  </si>
  <si>
    <t>加算２</t>
    <rPh sb="0" eb="2">
      <t>カサン</t>
    </rPh>
    <phoneticPr fontId="1"/>
  </si>
  <si>
    <t>① （在宅薬学総合体制加算２の届出薬局のみ）
適合する施設要件（両方に適合する場合は、両方に☑）</t>
    <rPh sb="3" eb="5">
      <t>ザイタク</t>
    </rPh>
    <rPh sb="5" eb="7">
      <t>ヤクガク</t>
    </rPh>
    <rPh sb="7" eb="9">
      <t>ソウゴウ</t>
    </rPh>
    <rPh sb="9" eb="11">
      <t>タイセイ</t>
    </rPh>
    <rPh sb="11" eb="13">
      <t>カサン</t>
    </rPh>
    <rPh sb="15" eb="17">
      <t>トドケデ</t>
    </rPh>
    <rPh sb="17" eb="19">
      <t>ヤッキョク</t>
    </rPh>
    <rPh sb="23" eb="25">
      <t>テキゴウ</t>
    </rPh>
    <rPh sb="27" eb="29">
      <t>シセツ</t>
    </rPh>
    <rPh sb="29" eb="31">
      <t>ヨウケン</t>
    </rPh>
    <rPh sb="32" eb="34">
      <t>リョウホウ</t>
    </rPh>
    <rPh sb="35" eb="37">
      <t>テキゴウ</t>
    </rPh>
    <rPh sb="39" eb="41">
      <t>バアイ</t>
    </rPh>
    <rPh sb="43" eb="45">
      <t>リョウホウ</t>
    </rPh>
    <phoneticPr fontId="1"/>
  </si>
  <si>
    <t>ア．がん末期などターミナルケア
に対する体制</t>
    <phoneticPr fontId="1"/>
  </si>
  <si>
    <t>イ．小児在宅患者に対する体制</t>
    <rPh sb="2" eb="4">
      <t>ショウニ</t>
    </rPh>
    <rPh sb="4" eb="6">
      <t>ザイタク</t>
    </rPh>
    <rPh sb="6" eb="8">
      <t>カンジャ</t>
    </rPh>
    <rPh sb="9" eb="10">
      <t>タイ</t>
    </rPh>
    <rPh sb="12" eb="14">
      <t>タイセイ</t>
    </rPh>
    <phoneticPr fontId="1"/>
  </si>
  <si>
    <t>②医療用麻薬の備蓄品目数
（届出の有無にかかわらず全ての保険薬局が回答）</t>
    <rPh sb="7" eb="9">
      <t>ビチク</t>
    </rPh>
    <rPh sb="9" eb="12">
      <t>ヒンモクスウ</t>
    </rPh>
    <phoneticPr fontId="1"/>
  </si>
  <si>
    <t>　　ア. 算定回数　</t>
    <phoneticPr fontId="1"/>
  </si>
  <si>
    <t>(前年５月から本年４月までの合計回数)</t>
    <phoneticPr fontId="1"/>
  </si>
  <si>
    <t>　　イ. 実施患者数</t>
    <rPh sb="5" eb="7">
      <t>ジッシ</t>
    </rPh>
    <rPh sb="7" eb="10">
      <t>カンジャスウ</t>
    </rPh>
    <phoneticPr fontId="1"/>
  </si>
  <si>
    <t>(前年５月から本年４月までの合計人数)</t>
    <phoneticPr fontId="1"/>
  </si>
  <si>
    <t>④「居宅療養管理指導費」及び「介護予防居宅療養管理指導費」(介護保険)（情報通信機器を用いた場合は除く）の回数と利用者数
（届出の有無にかかわらず全ての保険薬局が回答）</t>
    <rPh sb="56" eb="59">
      <t>リヨウシャ</t>
    </rPh>
    <phoneticPr fontId="1"/>
  </si>
  <si>
    <t>(前年５月から本年４月までの合計回数)</t>
    <rPh sb="8" eb="9">
      <t>ネン</t>
    </rPh>
    <phoneticPr fontId="1"/>
  </si>
  <si>
    <t>　　イ. 利用者数</t>
    <rPh sb="5" eb="7">
      <t>リヨウ</t>
    </rPh>
    <rPh sb="7" eb="8">
      <t>シャ</t>
    </rPh>
    <rPh sb="8" eb="9">
      <t>スウ</t>
    </rPh>
    <phoneticPr fontId="1"/>
  </si>
  <si>
    <r>
      <t>７．医療DX推進体制整備加算
　</t>
    </r>
    <r>
      <rPr>
        <sz val="9"/>
        <rFont val="ＭＳ Ｐゴシック"/>
        <family val="3"/>
        <charset val="128"/>
      </rPr>
      <t>　（※「届出していない」場合も下記の記入が必要）</t>
    </r>
    <rPh sb="2" eb="4">
      <t>イリョウ</t>
    </rPh>
    <rPh sb="6" eb="8">
      <t>スイシン</t>
    </rPh>
    <rPh sb="8" eb="10">
      <t>タイセイ</t>
    </rPh>
    <rPh sb="10" eb="12">
      <t>セイビ</t>
    </rPh>
    <rPh sb="12" eb="14">
      <t>カサン</t>
    </rPh>
    <phoneticPr fontId="1"/>
  </si>
  <si>
    <t>①電子処方箋により調剤する体制の整備
（届出の有無にかかわらず全ての保険薬局が回答）</t>
    <rPh sb="1" eb="3">
      <t>デンシ</t>
    </rPh>
    <rPh sb="3" eb="6">
      <t>ショホウセン</t>
    </rPh>
    <rPh sb="9" eb="11">
      <t>チョウザイ</t>
    </rPh>
    <rPh sb="13" eb="15">
      <t>タイセイ</t>
    </rPh>
    <rPh sb="16" eb="18">
      <t>セイビ</t>
    </rPh>
    <rPh sb="20" eb="21">
      <t>トド</t>
    </rPh>
    <rPh sb="21" eb="22">
      <t>デ</t>
    </rPh>
    <rPh sb="23" eb="25">
      <t>ウム</t>
    </rPh>
    <phoneticPr fontId="1"/>
  </si>
  <si>
    <t>８．無菌製剤処理加算</t>
    <rPh sb="2" eb="4">
      <t>ムキン</t>
    </rPh>
    <rPh sb="4" eb="6">
      <t>セイザイ</t>
    </rPh>
    <rPh sb="6" eb="8">
      <t>ショリ</t>
    </rPh>
    <rPh sb="8" eb="10">
      <t>カサン</t>
    </rPh>
    <phoneticPr fontId="1"/>
  </si>
  <si>
    <t>届出している</t>
    <rPh sb="0" eb="1">
      <t>トド</t>
    </rPh>
    <rPh sb="1" eb="2">
      <t>デ</t>
    </rPh>
    <phoneticPr fontId="1"/>
  </si>
  <si>
    <t>①無菌製剤処理を実施する場所</t>
    <rPh sb="3" eb="5">
      <t>セイザイ</t>
    </rPh>
    <rPh sb="5" eb="7">
      <t>ショリ</t>
    </rPh>
    <rPh sb="8" eb="10">
      <t>ジッシ</t>
    </rPh>
    <rPh sb="12" eb="14">
      <t>バショ</t>
    </rPh>
    <phoneticPr fontId="1"/>
  </si>
  <si>
    <t>自局</t>
    <phoneticPr fontId="1"/>
  </si>
  <si>
    <t>他局（共同利用）</t>
    <phoneticPr fontId="1"/>
  </si>
  <si>
    <t>②自局にて無菌製剤処理を行うための設備</t>
    <rPh sb="1" eb="3">
      <t>ジキョク</t>
    </rPh>
    <rPh sb="5" eb="7">
      <t>ムキン</t>
    </rPh>
    <rPh sb="7" eb="9">
      <t>セイザイ</t>
    </rPh>
    <rPh sb="9" eb="11">
      <t>ショリ</t>
    </rPh>
    <rPh sb="12" eb="13">
      <t>オコナ</t>
    </rPh>
    <rPh sb="17" eb="19">
      <t>セツビ</t>
    </rPh>
    <phoneticPr fontId="1"/>
  </si>
  <si>
    <t>　　　無菌室</t>
    <rPh sb="3" eb="6">
      <t>ムキンシツ</t>
    </rPh>
    <phoneticPr fontId="1"/>
  </si>
  <si>
    <t>クリーンベンチ</t>
    <phoneticPr fontId="1"/>
  </si>
  <si>
    <t>安全キャビネット</t>
    <rPh sb="0" eb="2">
      <t>アンゼン</t>
    </rPh>
    <phoneticPr fontId="1"/>
  </si>
  <si>
    <t>９．服薬管理指導料</t>
    <rPh sb="2" eb="4">
      <t>フクヤク</t>
    </rPh>
    <rPh sb="4" eb="6">
      <t>カンリ</t>
    </rPh>
    <rPh sb="6" eb="8">
      <t>シドウ</t>
    </rPh>
    <rPh sb="8" eb="9">
      <t>リョウ</t>
    </rPh>
    <phoneticPr fontId="1"/>
  </si>
  <si>
    <t>① 特定薬剤管理指導加算２</t>
    <phoneticPr fontId="1"/>
  </si>
  <si>
    <t>② 本年５月２日以降に新規指定を受けた場合等、直近3か月間の実績がない保険薬局への該当</t>
    <rPh sb="16" eb="17">
      <t>ウ</t>
    </rPh>
    <rPh sb="19" eb="21">
      <t>バアイ</t>
    </rPh>
    <rPh sb="35" eb="39">
      <t>ホケンヤッキョク</t>
    </rPh>
    <rPh sb="41" eb="43">
      <t>ガイトウ</t>
    </rPh>
    <phoneticPr fontId="1"/>
  </si>
  <si>
    <t>③ 注13で規定する厚生労働大臣が定める保険薬局（手帳の活用実績が少ない保険薬局）への該当</t>
    <phoneticPr fontId="1"/>
  </si>
  <si>
    <t>該当</t>
    <phoneticPr fontId="1"/>
  </si>
  <si>
    <r>
      <t xml:space="preserve">④ 手帳を提示した患者の算定割合
</t>
    </r>
    <r>
      <rPr>
        <sz val="8"/>
        <rFont val="ＭＳ Ｐゴシック"/>
        <family val="3"/>
        <charset val="128"/>
      </rPr>
      <t>（※③が「非該当」の場合のみ記入）</t>
    </r>
    <rPh sb="22" eb="25">
      <t>ヒガイトウ</t>
    </rPh>
    <phoneticPr fontId="1"/>
  </si>
  <si>
    <t>前年５月から本年４月までの平均（小数点以下四捨五入）</t>
    <rPh sb="0" eb="2">
      <t>ゼンネン</t>
    </rPh>
    <rPh sb="3" eb="4">
      <t>ガツ</t>
    </rPh>
    <rPh sb="6" eb="8">
      <t>ホンネン</t>
    </rPh>
    <rPh sb="9" eb="10">
      <t>ガツ</t>
    </rPh>
    <rPh sb="13" eb="15">
      <t>ヘイキン</t>
    </rPh>
    <phoneticPr fontId="1"/>
  </si>
  <si>
    <t>直近３ヶ月の平均(左記が50%以下の場合のみ記入（小数点以下四捨五入））</t>
    <phoneticPr fontId="1"/>
  </si>
  <si>
    <t>10.</t>
    <phoneticPr fontId="1"/>
  </si>
  <si>
    <t>かかりつけ薬剤師指導料及びかかりつけ薬剤師包括管理料</t>
    <phoneticPr fontId="1"/>
  </si>
  <si>
    <t>届出している</t>
    <phoneticPr fontId="1"/>
  </si>
  <si>
    <t>届出していない</t>
    <phoneticPr fontId="1"/>
  </si>
  <si>
    <t>（※かかりつけ薬剤師指導料等を「届出している」と回答した場合に記入）</t>
    <rPh sb="24" eb="26">
      <t>カイトウ</t>
    </rPh>
    <rPh sb="28" eb="30">
      <t>バアイ</t>
    </rPh>
    <rPh sb="31" eb="33">
      <t>キニュウ</t>
    </rPh>
    <phoneticPr fontId="1"/>
  </si>
  <si>
    <t>② かかりつけ薬剤師指導料等に関する業務を行う保険薬剤師の数</t>
    <phoneticPr fontId="1"/>
  </si>
  <si>
    <t>〔記入上の注意〕</t>
    <rPh sb="1" eb="3">
      <t>キニュウ</t>
    </rPh>
    <rPh sb="3" eb="4">
      <t>ジョウ</t>
    </rPh>
    <rPh sb="5" eb="7">
      <t>チュウイ</t>
    </rPh>
    <phoneticPr fontId="1"/>
  </si>
  <si>
    <t>印刷は、片面印刷を選択とすること。</t>
    <rPh sb="0" eb="2">
      <t>インサツ</t>
    </rPh>
    <rPh sb="4" eb="6">
      <t>カタメン</t>
    </rPh>
    <rPh sb="6" eb="8">
      <t>インサツ</t>
    </rPh>
    <rPh sb="9" eb="11">
      <t>センタク</t>
    </rPh>
    <phoneticPr fontId="1"/>
  </si>
  <si>
    <t>チェックボックスが設けられている欄は、該当する区分に☑を記入すること。</t>
    <rPh sb="9" eb="10">
      <t>モウ</t>
    </rPh>
    <rPh sb="16" eb="17">
      <t>ラン</t>
    </rPh>
    <rPh sb="19" eb="21">
      <t>ガイトウ</t>
    </rPh>
    <rPh sb="23" eb="25">
      <t>クブン</t>
    </rPh>
    <rPh sb="28" eb="30">
      <t>キニュウ</t>
    </rPh>
    <phoneticPr fontId="1"/>
  </si>
  <si>
    <t>「1.調剤基本料」欄の⑥ウ ｢薬剤師のかかりつけ機能に係る基本的な業務を実施していない保険薬局への該当｣については、別紙様式3参考「 第91　調剤基本料の注４に規定する保険薬局」を参照のこと。</t>
    <rPh sb="9" eb="10">
      <t>ラン</t>
    </rPh>
    <rPh sb="49" eb="51">
      <t>ガイトウ</t>
    </rPh>
    <phoneticPr fontId="1"/>
  </si>
  <si>
    <t xml:space="preserve">（参考）
・新指標の割合（直近３か月間の合計）
　　後発医薬品の規格単位数量／後発医薬品あり先発医薬品及び後発医薬品の規格単位数量
・カットオフ値の割合（直近３か月間の合計）
　　後発医薬品あり先発医薬品及び後発医薬品の規格単位数量／全医薬品の規格単位数量
</t>
    <phoneticPr fontId="1"/>
  </si>
  <si>
    <r>
      <t>例年、以下の記入欄への記入漏れが多く見受けられるので、それ以外の項目も含め記入内容について提出前に改めて確認すること。
　・｢薬局コード｣欄
　・｢保険薬局名｣欄
　・｢調剤基本料の注１ただし書きに規定する施設基準の保険薬局（医療資源の少ない地域に所在する保険薬局）への該当｣欄
　・「遡及指定が認められた保険薬局への該当」欄
　・「１⑤特定の保険医療機関と不動産の賃貸借取引等の有無」欄
　・「１⑥調剤基本料の注４の減算への該当性」欄
　・「３①備蓄医薬品数」欄
　・「10①令和</t>
    </r>
    <r>
      <rPr>
        <sz val="10"/>
        <color rgb="FFFF0000"/>
        <rFont val="ＭＳ Ｐゴシック"/>
        <family val="3"/>
        <charset val="128"/>
      </rPr>
      <t>７</t>
    </r>
    <r>
      <rPr>
        <sz val="10"/>
        <rFont val="ＭＳ Ｐゴシック"/>
        <family val="3"/>
        <charset val="128"/>
      </rPr>
      <t>年５月から７月における勤務状況に基づき、当該薬局に勤務している全保険薬剤師の数」欄</t>
    </r>
    <rPh sb="7" eb="8">
      <t>ニュウ</t>
    </rPh>
    <rPh sb="12" eb="13">
      <t>ニュウ</t>
    </rPh>
    <rPh sb="29" eb="31">
      <t>イガイ</t>
    </rPh>
    <rPh sb="32" eb="34">
      <t>コウモク</t>
    </rPh>
    <rPh sb="35" eb="36">
      <t>フク</t>
    </rPh>
    <rPh sb="39" eb="41">
      <t>ナイヨウ</t>
    </rPh>
    <rPh sb="49" eb="50">
      <t>アラタ</t>
    </rPh>
    <rPh sb="200" eb="202">
      <t>チョウザイ</t>
    </rPh>
    <phoneticPr fontId="1"/>
  </si>
  <si>
    <t xml:space="preserve">「1.調剤基本料」欄の③保険医療機関に係る処方箋集中率については、第１位～第３位まで全て記入すること。なお、該当がない場合には「０」と記入すること。
</t>
    <rPh sb="3" eb="8">
      <t>チョウザイキホンリョウ</t>
    </rPh>
    <rPh sb="9" eb="10">
      <t>ラン</t>
    </rPh>
    <rPh sb="12" eb="14">
      <t>ホケン</t>
    </rPh>
    <rPh sb="14" eb="16">
      <t>イリョウ</t>
    </rPh>
    <rPh sb="16" eb="18">
      <t>キカン</t>
    </rPh>
    <rPh sb="19" eb="20">
      <t>カカ</t>
    </rPh>
    <rPh sb="21" eb="24">
      <t>ショホウセン</t>
    </rPh>
    <rPh sb="24" eb="27">
      <t>シュウチュウリツ</t>
    </rPh>
    <rPh sb="33" eb="34">
      <t>ダイ</t>
    </rPh>
    <rPh sb="35" eb="36">
      <t>クライ</t>
    </rPh>
    <rPh sb="37" eb="38">
      <t>ダイ</t>
    </rPh>
    <rPh sb="39" eb="40">
      <t>イ</t>
    </rPh>
    <rPh sb="42" eb="43">
      <t>スベ</t>
    </rPh>
    <rPh sb="44" eb="46">
      <t>キニュウ</t>
    </rPh>
    <rPh sb="54" eb="56">
      <t>ガイトウ</t>
    </rPh>
    <rPh sb="59" eb="61">
      <t>バアイ</t>
    </rPh>
    <rPh sb="67" eb="69">
      <t>キニュウ</t>
    </rPh>
    <phoneticPr fontId="1"/>
  </si>
  <si>
    <t>※計算方法
①のアの回数を月数で除した値として１月あたりの処方箋受付回数を記入すること
（※①の記入ができない場合は直近１月あたりの処方箋受付回数を記入すること）</t>
    <rPh sb="1" eb="3">
      <t>ケイサン</t>
    </rPh>
    <rPh sb="3" eb="5">
      <t>ホウホウ</t>
    </rPh>
    <rPh sb="10" eb="12">
      <t>カイスウ</t>
    </rPh>
    <rPh sb="13" eb="15">
      <t>ツキスウ</t>
    </rPh>
    <rPh sb="16" eb="17">
      <t>ジョ</t>
    </rPh>
    <rPh sb="19" eb="20">
      <t>アタイ</t>
    </rPh>
    <rPh sb="24" eb="25">
      <t>ツキ</t>
    </rPh>
    <rPh sb="29" eb="32">
      <t>ショホウセン</t>
    </rPh>
    <rPh sb="32" eb="34">
      <t>ウケツケ</t>
    </rPh>
    <rPh sb="34" eb="36">
      <t>カイスウ</t>
    </rPh>
    <rPh sb="37" eb="39">
      <t>キニュウ</t>
    </rPh>
    <rPh sb="74" eb="76">
      <t>キニュウ</t>
    </rPh>
    <phoneticPr fontId="1"/>
  </si>
  <si>
    <r>
      <t>上記受付回数算出期間
令和</t>
    </r>
    <r>
      <rPr>
        <u/>
        <vertAlign val="subscript"/>
        <sz val="10"/>
        <rFont val="ＭＳ Ｐゴシック"/>
        <family val="3"/>
        <charset val="128"/>
      </rPr>
      <t xml:space="preserve">　　　   　 </t>
    </r>
    <r>
      <rPr>
        <sz val="10"/>
        <rFont val="ＭＳ Ｐゴシック"/>
        <family val="3"/>
        <charset val="128"/>
      </rPr>
      <t>年</t>
    </r>
    <r>
      <rPr>
        <u/>
        <sz val="10"/>
        <rFont val="ＭＳ Ｐゴシック"/>
        <family val="3"/>
        <charset val="128"/>
      </rPr>
      <t xml:space="preserve">　　     </t>
    </r>
    <r>
      <rPr>
        <sz val="10"/>
        <rFont val="ＭＳ Ｐゴシック"/>
        <family val="3"/>
        <charset val="128"/>
      </rPr>
      <t>月１日
～　令和７年４月30日（</t>
    </r>
    <r>
      <rPr>
        <u/>
        <sz val="10"/>
        <rFont val="ＭＳ Ｐゴシック"/>
        <family val="3"/>
        <charset val="128"/>
      </rPr>
      <t>　　　</t>
    </r>
    <r>
      <rPr>
        <sz val="10"/>
        <rFont val="ＭＳ Ｐゴシック"/>
        <family val="3"/>
        <charset val="128"/>
      </rPr>
      <t>か月間）</t>
    </r>
    <rPh sb="0" eb="2">
      <t>ジョウキ</t>
    </rPh>
    <rPh sb="2" eb="4">
      <t>ウケツケ</t>
    </rPh>
    <rPh sb="4" eb="6">
      <t>カイスウ</t>
    </rPh>
    <rPh sb="6" eb="8">
      <t>サンシュツ</t>
    </rPh>
    <rPh sb="12" eb="14">
      <t>レイワ</t>
    </rPh>
    <rPh sb="32" eb="33">
      <t>ニチ</t>
    </rPh>
    <rPh sb="36" eb="38">
      <t>レイワ</t>
    </rPh>
    <rPh sb="44" eb="45">
      <t>ニチ</t>
    </rPh>
    <rPh sb="50" eb="51">
      <t>ゲツ</t>
    </rPh>
    <rPh sb="51" eb="52">
      <t>アイダ</t>
    </rPh>
    <phoneticPr fontId="1"/>
  </si>
  <si>
    <t>この報告書は、施設基準の届出を行った保険薬局ごとに提出すること。なお、休止の届出がされている場合は、当該報告書の提出は不要。指定がない項目については、令和７年８月１日時点の情報を記入すること。</t>
    <rPh sb="2" eb="5">
      <t>ホウコクショ</t>
    </rPh>
    <rPh sb="7" eb="9">
      <t>シセツ</t>
    </rPh>
    <rPh sb="9" eb="11">
      <t>キジュン</t>
    </rPh>
    <rPh sb="12" eb="13">
      <t>トド</t>
    </rPh>
    <rPh sb="13" eb="14">
      <t>デ</t>
    </rPh>
    <rPh sb="15" eb="16">
      <t>オコナ</t>
    </rPh>
    <rPh sb="18" eb="20">
      <t>ホケン</t>
    </rPh>
    <rPh sb="20" eb="22">
      <t>ヤッキョク</t>
    </rPh>
    <rPh sb="25" eb="27">
      <t>テイシュツ</t>
    </rPh>
    <rPh sb="35" eb="37">
      <t>キュウシ</t>
    </rPh>
    <rPh sb="38" eb="39">
      <t>トド</t>
    </rPh>
    <rPh sb="39" eb="40">
      <t>デ</t>
    </rPh>
    <rPh sb="46" eb="48">
      <t>バアイ</t>
    </rPh>
    <rPh sb="50" eb="52">
      <t>トウガイ</t>
    </rPh>
    <rPh sb="52" eb="55">
      <t>ホウコクショ</t>
    </rPh>
    <rPh sb="56" eb="58">
      <t>テイシュツ</t>
    </rPh>
    <rPh sb="59" eb="61">
      <t>フヨウ</t>
    </rPh>
    <rPh sb="62" eb="64">
      <t>シテイ</t>
    </rPh>
    <rPh sb="67" eb="69">
      <t>コウモク</t>
    </rPh>
    <rPh sb="75" eb="77">
      <t>レイワ</t>
    </rPh>
    <rPh sb="78" eb="79">
      <t>ネン</t>
    </rPh>
    <rPh sb="80" eb="81">
      <t>ガツ</t>
    </rPh>
    <rPh sb="82" eb="83">
      <t>ニチ</t>
    </rPh>
    <rPh sb="83" eb="85">
      <t>ジテン</t>
    </rPh>
    <rPh sb="86" eb="88">
      <t>ジョウホウ</t>
    </rPh>
    <rPh sb="89" eb="91">
      <t>キニュウ</t>
    </rPh>
    <phoneticPr fontId="1"/>
  </si>
  <si>
    <t>訂正を行う場合に、訂正印は不要であること。</t>
    <rPh sb="0" eb="2">
      <t>テイセイ</t>
    </rPh>
    <rPh sb="3" eb="4">
      <t>オコナ</t>
    </rPh>
    <rPh sb="5" eb="7">
      <t>バアイ</t>
    </rPh>
    <rPh sb="9" eb="12">
      <t>テイセイイン</t>
    </rPh>
    <rPh sb="13" eb="15">
      <t>フヨウ</t>
    </rPh>
    <phoneticPr fontId="1"/>
  </si>
  <si>
    <r>
      <t>常勤換算については、下記のとおり常勤換算数を計算し、それぞれの欄に記入すること。その際、小数</t>
    </r>
    <r>
      <rPr>
        <strike/>
        <sz val="10"/>
        <rFont val="ＭＳ Ｐゴシック"/>
        <family val="3"/>
        <charset val="128"/>
      </rPr>
      <t>点</t>
    </r>
    <r>
      <rPr>
        <sz val="10"/>
        <rFont val="ＭＳ Ｐゴシック"/>
        <family val="3"/>
        <charset val="128"/>
      </rPr>
      <t>第二位を四捨五入して小数</t>
    </r>
    <r>
      <rPr>
        <strike/>
        <sz val="10"/>
        <rFont val="ＭＳ Ｐゴシック"/>
        <family val="3"/>
        <charset val="128"/>
      </rPr>
      <t>点</t>
    </r>
    <r>
      <rPr>
        <sz val="10"/>
        <rFont val="ＭＳ Ｐゴシック"/>
        <family val="3"/>
        <charset val="128"/>
      </rPr>
      <t>第一位までを計上すること。
・常勤の職員の常勤換算数は「1.0人」とする。
・非常勤職員の常勤換算数は、以下の計算式により計算する。ただし、１人の従事者について、算出した数値が1.0を超える場合は、「1.0人」、0.1に満たない場合は「0.1人」として計算すること。
　当該非常勤職員の所定労働時間／当該保険薬局において定めている常勤職員の所定労働時間</t>
    </r>
    <rPh sb="0" eb="4">
      <t>ジョウキンカンサン</t>
    </rPh>
    <rPh sb="10" eb="12">
      <t>カキ</t>
    </rPh>
    <rPh sb="16" eb="20">
      <t>ジョウキンカンサン</t>
    </rPh>
    <rPh sb="20" eb="21">
      <t>スウ</t>
    </rPh>
    <rPh sb="22" eb="24">
      <t>ケイサン</t>
    </rPh>
    <rPh sb="31" eb="32">
      <t>ラン</t>
    </rPh>
    <rPh sb="33" eb="35">
      <t>キニュウ</t>
    </rPh>
    <rPh sb="42" eb="43">
      <t>サイ</t>
    </rPh>
    <rPh sb="44" eb="47">
      <t>ショウスウテン</t>
    </rPh>
    <rPh sb="47" eb="48">
      <t>ダイ</t>
    </rPh>
    <rPh sb="48" eb="49">
      <t>２</t>
    </rPh>
    <rPh sb="49" eb="50">
      <t>イ</t>
    </rPh>
    <rPh sb="51" eb="55">
      <t>シシャゴニュウ</t>
    </rPh>
    <rPh sb="57" eb="60">
      <t>ショウスウテン</t>
    </rPh>
    <rPh sb="60" eb="61">
      <t>ダイ</t>
    </rPh>
    <rPh sb="61" eb="62">
      <t>１</t>
    </rPh>
    <rPh sb="62" eb="63">
      <t>イ</t>
    </rPh>
    <rPh sb="66" eb="68">
      <t>ケイジョウ</t>
    </rPh>
    <rPh sb="75" eb="77">
      <t>ジョウキン</t>
    </rPh>
    <rPh sb="78" eb="80">
      <t>ショクイン</t>
    </rPh>
    <rPh sb="81" eb="83">
      <t>ジョウキン</t>
    </rPh>
    <rPh sb="83" eb="85">
      <t>カンサン</t>
    </rPh>
    <rPh sb="85" eb="86">
      <t>スウ</t>
    </rPh>
    <rPh sb="99" eb="102">
      <t>ヒジョウキン</t>
    </rPh>
    <rPh sb="102" eb="104">
      <t>ショクイン</t>
    </rPh>
    <rPh sb="105" eb="107">
      <t>ジョウキン</t>
    </rPh>
    <rPh sb="107" eb="109">
      <t>カンサン</t>
    </rPh>
    <rPh sb="109" eb="110">
      <t>スウ</t>
    </rPh>
    <rPh sb="112" eb="114">
      <t>イカ</t>
    </rPh>
    <rPh sb="115" eb="118">
      <t>ケイサンシキ</t>
    </rPh>
    <rPh sb="121" eb="123">
      <t>ケイサン</t>
    </rPh>
    <rPh sb="195" eb="197">
      <t>トウガイ</t>
    </rPh>
    <rPh sb="197" eb="200">
      <t>ヒジョウキン</t>
    </rPh>
    <rPh sb="200" eb="202">
      <t>ショクイン</t>
    </rPh>
    <rPh sb="203" eb="205">
      <t>ショテイ</t>
    </rPh>
    <rPh sb="205" eb="207">
      <t>ロウドウ</t>
    </rPh>
    <rPh sb="207" eb="209">
      <t>ジカン</t>
    </rPh>
    <rPh sb="210" eb="212">
      <t>トウガイ</t>
    </rPh>
    <rPh sb="212" eb="214">
      <t>ホケン</t>
    </rPh>
    <rPh sb="214" eb="216">
      <t>ヤッキョク</t>
    </rPh>
    <rPh sb="220" eb="221">
      <t>サダ</t>
    </rPh>
    <rPh sb="225" eb="227">
      <t>ジョウキン</t>
    </rPh>
    <rPh sb="227" eb="229">
      <t>ショクイン</t>
    </rPh>
    <rPh sb="230" eb="232">
      <t>ショテイ</t>
    </rPh>
    <rPh sb="232" eb="234">
      <t>ロウドウ</t>
    </rPh>
    <rPh sb="234" eb="236">
      <t>ジカン</t>
    </rPh>
    <phoneticPr fontId="1"/>
  </si>
  <si>
    <t>「1.調剤基本料」欄の各項目は施設基準に定められた期間及び計算方法で算出される値を記入すること(別紙様式3参考を参照)。
なお、定められた方法で計算できない項目については、特に断りがある場合を除き、「０」と記入すること。</t>
    <rPh sb="86" eb="87">
      <t>トク</t>
    </rPh>
    <rPh sb="88" eb="89">
      <t>コトワ</t>
    </rPh>
    <rPh sb="93" eb="95">
      <t>バアイ</t>
    </rPh>
    <rPh sb="96" eb="97">
      <t>ノゾ</t>
    </rPh>
    <phoneticPr fontId="1"/>
  </si>
  <si>
    <t>「1.調剤基本料」欄の④における「同一グループ」の基準については、別紙様式3参考「第88の２　調剤基本料２」（６）（７）を参照のこと。</t>
    <rPh sb="3" eb="8">
      <t>チョウザイキホンリョウ</t>
    </rPh>
    <rPh sb="9" eb="10">
      <t>ラン</t>
    </rPh>
    <rPh sb="17" eb="19">
      <t>ドウイツ</t>
    </rPh>
    <rPh sb="25" eb="27">
      <t>キジュン</t>
    </rPh>
    <rPh sb="33" eb="35">
      <t>ベッシ</t>
    </rPh>
    <rPh sb="35" eb="37">
      <t>ヨウシキ</t>
    </rPh>
    <rPh sb="38" eb="40">
      <t>サンコウ</t>
    </rPh>
    <rPh sb="61" eb="63">
      <t>サンショウ</t>
    </rPh>
    <phoneticPr fontId="1"/>
  </si>
  <si>
    <t xml:space="preserve">「5.後発医薬品調剤体制加算」欄の「②新指標の割合」及び「③カットオフ値の割合」の算出方法の考え方は、施設基準の届出に係るものと同様であること。
ただし、本年５月２日以降に新規指定の保険薬局等で直近3か月間の実績がない薬局については「① 本年５月２日以降に新規指定を受けた場合等、直近3か月間の実績がない保険薬局への該当」の該当を選択すること。
その際、「後発医薬品の出荷停止等を踏まえた診療報酬上の臨時的な取扱いについて」（令和７年３月７日事務連絡）、「令和7年度薬価改定に伴う診療報酬上の臨時的な取扱いに係る追加対応について」（令和7年5月26日事務連絡）の取扱いを行って算出した割合を記入しても差し支えない。
この場合、④の「②に「後発医薬品の出荷停止等を踏まえた診療報酬上の臨時的な取扱いについて」を適用した保険薬局への該当」欄の該当に☑を記入すること。
</t>
    <rPh sb="3" eb="14">
      <t>コウハツイヤクヒンチョウザイタイセイカサン</t>
    </rPh>
    <rPh sb="15" eb="16">
      <t>ラン</t>
    </rPh>
    <rPh sb="19" eb="22">
      <t>シンシヒョウ</t>
    </rPh>
    <rPh sb="23" eb="25">
      <t>ワリアイ</t>
    </rPh>
    <rPh sb="26" eb="27">
      <t>オヨ</t>
    </rPh>
    <rPh sb="35" eb="36">
      <t>チ</t>
    </rPh>
    <rPh sb="37" eb="39">
      <t>ワリアイ</t>
    </rPh>
    <rPh sb="41" eb="43">
      <t>サンシュツ</t>
    </rPh>
    <rPh sb="43" eb="45">
      <t>ホウホウ</t>
    </rPh>
    <rPh sb="46" eb="47">
      <t>カンガ</t>
    </rPh>
    <rPh sb="48" eb="49">
      <t>カタ</t>
    </rPh>
    <rPh sb="51" eb="53">
      <t>シセツ</t>
    </rPh>
    <rPh sb="53" eb="55">
      <t>キジュン</t>
    </rPh>
    <rPh sb="56" eb="57">
      <t>トド</t>
    </rPh>
    <rPh sb="57" eb="58">
      <t>デ</t>
    </rPh>
    <rPh sb="59" eb="60">
      <t>カカ</t>
    </rPh>
    <rPh sb="64" eb="66">
      <t>ドウヨウ</t>
    </rPh>
    <rPh sb="162" eb="164">
      <t>ガイトウ</t>
    </rPh>
    <rPh sb="165" eb="167">
      <t>センタク</t>
    </rPh>
    <rPh sb="176" eb="177">
      <t>サイ</t>
    </rPh>
    <rPh sb="255" eb="256">
      <t>カカ</t>
    </rPh>
    <rPh sb="257" eb="259">
      <t>ツイカ</t>
    </rPh>
    <rPh sb="259" eb="261">
      <t>タイオウ</t>
    </rPh>
    <rPh sb="297" eb="298">
      <t>ニュウ</t>
    </rPh>
    <phoneticPr fontId="1"/>
  </si>
  <si>
    <r>
      <t>「5.後発医薬品調剤体制加算」欄の⑤「調剤基本料の注８に規定する厚生労働大臣が定める保険薬局」については、別紙様式3参考「第94　調剤基本料の注８に規定する厚生労働大臣が定める保険薬局」を参照のこと。</t>
    </r>
    <r>
      <rPr>
        <strike/>
        <sz val="10"/>
        <rFont val="ＭＳ Ｐゴシック"/>
        <family val="3"/>
        <charset val="128"/>
      </rPr>
      <t xml:space="preserve">
</t>
    </r>
    <phoneticPr fontId="1"/>
  </si>
  <si>
    <t>「6.在宅薬学総合体制加算」欄の①について、施設基準通知（２）アに適合する場合は「ア．がん末期などターミナルケアに対する体制」に、通知（２）イに適合する場合は「イ．小児在宅患者に対する体制」に、それぞれ☑を選択すること。通知（２）ア及びイ両方に適合する場合は、「ア」「イ」両方に☑を選択すること。
また、③及び④については、在宅薬学総合体制加算の届出の有無に関わらず、「在宅患者訪問薬剤管理指導料（在宅患者オンライン薬剤管理指導料を除く）」(医療保険)、「居宅療養管理指導費」及び「介護予防居宅療養管理指導費」(介護保険)（いずれも情報通信機器を用いた場合は除く）の算定回数及び実施患者数を、それぞれ記入すること。</t>
    <rPh sb="3" eb="5">
      <t>ザイタク</t>
    </rPh>
    <rPh sb="5" eb="7">
      <t>ヤクガク</t>
    </rPh>
    <rPh sb="7" eb="9">
      <t>ソウゴウ</t>
    </rPh>
    <rPh sb="9" eb="11">
      <t>タイセイ</t>
    </rPh>
    <rPh sb="11" eb="13">
      <t>カサン</t>
    </rPh>
    <rPh sb="26" eb="28">
      <t>ツウチ</t>
    </rPh>
    <rPh sb="33" eb="35">
      <t>テキゴウ</t>
    </rPh>
    <rPh sb="37" eb="39">
      <t>バアイ</t>
    </rPh>
    <rPh sb="65" eb="67">
      <t>ツウチ</t>
    </rPh>
    <rPh sb="72" eb="74">
      <t>テキゴウ</t>
    </rPh>
    <rPh sb="76" eb="78">
      <t>バアイ</t>
    </rPh>
    <rPh sb="103" eb="105">
      <t>センタク</t>
    </rPh>
    <rPh sb="110" eb="112">
      <t>ツウチ</t>
    </rPh>
    <rPh sb="116" eb="117">
      <t>オヨ</t>
    </rPh>
    <rPh sb="119" eb="121">
      <t>リョウホウ</t>
    </rPh>
    <rPh sb="122" eb="124">
      <t>テキゴウ</t>
    </rPh>
    <rPh sb="126" eb="128">
      <t>バアイ</t>
    </rPh>
    <rPh sb="136" eb="138">
      <t>リョウホウ</t>
    </rPh>
    <rPh sb="142" eb="144">
      <t>センタク</t>
    </rPh>
    <rPh sb="158" eb="160">
      <t>キサイ</t>
    </rPh>
    <rPh sb="170" eb="171">
      <t>オヨ</t>
    </rPh>
    <rPh sb="179" eb="189">
      <t>ザイタクヤクガクソウゴウタイセイカサン</t>
    </rPh>
    <rPh sb="190" eb="192">
      <t>トドケデ</t>
    </rPh>
    <rPh sb="193" eb="195">
      <t>ウム</t>
    </rPh>
    <rPh sb="196" eb="197">
      <t>カカ</t>
    </rPh>
    <rPh sb="215" eb="217">
      <t>ザイタク</t>
    </rPh>
    <rPh sb="217" eb="219">
      <t>カンジャ</t>
    </rPh>
    <rPh sb="224" eb="226">
      <t>ヤクザイ</t>
    </rPh>
    <rPh sb="226" eb="228">
      <t>カンリ</t>
    </rPh>
    <rPh sb="237" eb="239">
      <t>イリョウ</t>
    </rPh>
    <rPh sb="239" eb="241">
      <t>ホケン</t>
    </rPh>
    <rPh sb="283" eb="285">
      <t>ジョウホウ</t>
    </rPh>
    <rPh sb="285" eb="287">
      <t>ツウシン</t>
    </rPh>
    <rPh sb="287" eb="289">
      <t>キキ</t>
    </rPh>
    <rPh sb="290" eb="291">
      <t>モチ</t>
    </rPh>
    <rPh sb="293" eb="295">
      <t>バアイ</t>
    </rPh>
    <rPh sb="296" eb="297">
      <t>ノゾ</t>
    </rPh>
    <rPh sb="304" eb="305">
      <t>オヨ</t>
    </rPh>
    <phoneticPr fontId="1"/>
  </si>
  <si>
    <t>「8．無菌製剤処理加算」の欄の②は、当該保険薬局内に設置するもの全てに☑を記入すること。</t>
    <rPh sb="13" eb="14">
      <t>ラン</t>
    </rPh>
    <rPh sb="18" eb="20">
      <t>トウガイ</t>
    </rPh>
    <rPh sb="20" eb="22">
      <t>ホケン</t>
    </rPh>
    <rPh sb="22" eb="24">
      <t>ヤッキョク</t>
    </rPh>
    <rPh sb="24" eb="25">
      <t>ナイ</t>
    </rPh>
    <rPh sb="26" eb="28">
      <t>セッチ</t>
    </rPh>
    <rPh sb="32" eb="33">
      <t>スベ</t>
    </rPh>
    <rPh sb="37" eb="39">
      <t>キニュウ</t>
    </rPh>
    <phoneticPr fontId="1"/>
  </si>
  <si>
    <t xml:space="preserve">「9.服薬管理指導料」の欄の④「手帳を提示した患者の算定割合」は前年５月１日から本年４月末日までの服薬管理指導料の実績をもって該当性を判断すること。なお、実績がなく計算できない場合は「② 本年５月２日以降に新規指定を受けた場合等、直近3か月間の実績がない保険薬局への該当」の該当を選択すること。
</t>
    <rPh sb="12" eb="13">
      <t>ラン</t>
    </rPh>
    <rPh sb="19" eb="21">
      <t>テイジ</t>
    </rPh>
    <rPh sb="40" eb="41">
      <t>ホン</t>
    </rPh>
    <rPh sb="77" eb="79">
      <t>ジッセキ</t>
    </rPh>
    <rPh sb="88" eb="90">
      <t>バアイ</t>
    </rPh>
    <rPh sb="137" eb="139">
      <t>ガイトウ</t>
    </rPh>
    <rPh sb="140" eb="142">
      <t>センタク</t>
    </rPh>
    <phoneticPr fontId="1"/>
  </si>
  <si>
    <r>
      <t>「10.かかりつけ薬剤師指導料及びかかりつけ薬剤師包括管理料」欄の①「令和7年５月から７月における勤務状況に基づき、当該薬局に勤務している全保険薬剤師の数（非常勤の保険薬剤師は常勤換算）」については 、以下の（イ）及び（ロ）により小数</t>
    </r>
    <r>
      <rPr>
        <strike/>
        <sz val="10"/>
        <rFont val="ＭＳ Ｐゴシック"/>
        <family val="3"/>
        <charset val="128"/>
      </rPr>
      <t>点</t>
    </r>
    <r>
      <rPr>
        <sz val="10"/>
        <rFont val="ＭＳ Ｐゴシック"/>
        <family val="3"/>
        <charset val="128"/>
      </rPr>
      <t>第二位を四捨五入して小数</t>
    </r>
    <r>
      <rPr>
        <strike/>
        <sz val="10"/>
        <rFont val="ＭＳ Ｐゴシック"/>
        <family val="3"/>
        <charset val="128"/>
      </rPr>
      <t>点</t>
    </r>
    <r>
      <rPr>
        <sz val="10"/>
        <rFont val="ＭＳ Ｐゴシック"/>
        <family val="3"/>
        <charset val="128"/>
      </rPr>
      <t>第一位まで算出すること。（令和7年５月から７月において保険薬剤師の出入があった場合においても、勤務時間から常勤換算すること。）
（イ）貴薬局における実労働時間が週32 時間以上である保険薬剤師は１名とする 。
（ロ）貴薬局における実労働時間が週32 時間未満の保険薬剤師については、実労働時間を 32 時間で除した数とする。
（例）Ａ保険薬剤師　１日４時間勤務を週５日　⇒週２０時間勤務
　　　Ｂ保険薬剤師　１日５時間勤務を週６日　⇒週３０時間勤務
　　　Ａ保険薬剤師　週２０時間÷３２時間＝０．６２５
　　　Ｂ保険薬剤師　週３０時間÷３２時間＝０．９３７５
　　　０．６２５＋０．９３７５＝１．５６２５　⇒１．６人</t>
    </r>
    <rPh sb="9" eb="15">
      <t>ヤクザイシシドウリョウ</t>
    </rPh>
    <rPh sb="15" eb="16">
      <t>オヨ</t>
    </rPh>
    <rPh sb="22" eb="25">
      <t>ヤクザイシ</t>
    </rPh>
    <rPh sb="25" eb="27">
      <t>ホウカツ</t>
    </rPh>
    <rPh sb="27" eb="30">
      <t>カンリリョウ</t>
    </rPh>
    <rPh sb="31" eb="32">
      <t>ラン</t>
    </rPh>
    <rPh sb="70" eb="72">
      <t>ホケン</t>
    </rPh>
    <rPh sb="82" eb="84">
      <t>ホケン</t>
    </rPh>
    <rPh sb="135" eb="137">
      <t>ホケン</t>
    </rPh>
    <rPh sb="199" eb="201">
      <t>ホケン</t>
    </rPh>
    <rPh sb="238" eb="240">
      <t>ホケン</t>
    </rPh>
    <rPh sb="275" eb="277">
      <t>ホケン</t>
    </rPh>
    <phoneticPr fontId="1"/>
  </si>
  <si>
    <t>（令和７年８月１日現在）</t>
    <rPh sb="1" eb="2">
      <t>レイ</t>
    </rPh>
    <rPh sb="2" eb="3">
      <t>ワ</t>
    </rPh>
    <rPh sb="4" eb="5">
      <t>ネン</t>
    </rPh>
    <rPh sb="6" eb="7">
      <t>ガツ</t>
    </rPh>
    <rPh sb="8" eb="9">
      <t>ヒ</t>
    </rPh>
    <rPh sb="9" eb="11">
      <t>ゲンザイ</t>
    </rPh>
    <phoneticPr fontId="1"/>
  </si>
  <si>
    <t xml:space="preserve">保険薬剤師数、事務職員数には、８月１日現在に当該薬局に在籍する者を計上すること。
・８月１日の欠勤者は在籍する者として計上すること。また、８月１日の採用者は計上するが、退職者は計上しない。
・当該薬局で所定労働時間の定めのない非常勤保険薬剤師（休暇等に対応するため登録している者）については、計上しない。
</t>
    <rPh sb="0" eb="2">
      <t>ホケン</t>
    </rPh>
    <rPh sb="2" eb="5">
      <t>ヤクザイシ</t>
    </rPh>
    <rPh sb="5" eb="6">
      <t>スウ</t>
    </rPh>
    <rPh sb="7" eb="11">
      <t>ジムショクイン</t>
    </rPh>
    <rPh sb="11" eb="12">
      <t>スウ</t>
    </rPh>
    <rPh sb="16" eb="17">
      <t>ガツ</t>
    </rPh>
    <rPh sb="18" eb="19">
      <t>ニチ</t>
    </rPh>
    <rPh sb="19" eb="21">
      <t>ゲンザイ</t>
    </rPh>
    <rPh sb="22" eb="24">
      <t>トウガイ</t>
    </rPh>
    <rPh sb="24" eb="26">
      <t>ヤッキョク</t>
    </rPh>
    <rPh sb="27" eb="29">
      <t>ザイセキ</t>
    </rPh>
    <rPh sb="31" eb="32">
      <t>モノ</t>
    </rPh>
    <rPh sb="33" eb="35">
      <t>ケイジョウ</t>
    </rPh>
    <rPh sb="43" eb="44">
      <t>ガツ</t>
    </rPh>
    <rPh sb="45" eb="46">
      <t>ニチ</t>
    </rPh>
    <rPh sb="47" eb="50">
      <t>ケッキンシャ</t>
    </rPh>
    <rPh sb="51" eb="53">
      <t>ザイセキ</t>
    </rPh>
    <rPh sb="55" eb="56">
      <t>シャ</t>
    </rPh>
    <rPh sb="59" eb="61">
      <t>ケイジョウ</t>
    </rPh>
    <rPh sb="70" eb="71">
      <t>ガツ</t>
    </rPh>
    <rPh sb="72" eb="73">
      <t>ニチ</t>
    </rPh>
    <rPh sb="74" eb="77">
      <t>サイヨウシャ</t>
    </rPh>
    <rPh sb="78" eb="80">
      <t>ケイジョウ</t>
    </rPh>
    <rPh sb="84" eb="87">
      <t>タイショクシャ</t>
    </rPh>
    <rPh sb="88" eb="90">
      <t>ケイジョウ</t>
    </rPh>
    <rPh sb="146" eb="148">
      <t>ケイジョウ</t>
    </rPh>
    <phoneticPr fontId="1"/>
  </si>
  <si>
    <t>基本診療料の施設基準等の別表第六の二の所在する保険薬局への該当</t>
    <rPh sb="0" eb="2">
      <t>キホン</t>
    </rPh>
    <rPh sb="2" eb="4">
      <t>シンリョウ</t>
    </rPh>
    <rPh sb="4" eb="5">
      <t>リョウ</t>
    </rPh>
    <rPh sb="6" eb="8">
      <t>シセツ</t>
    </rPh>
    <rPh sb="8" eb="10">
      <t>キジュン</t>
    </rPh>
    <rPh sb="10" eb="11">
      <t>トウ</t>
    </rPh>
    <rPh sb="12" eb="14">
      <t>ベッピョウ</t>
    </rPh>
    <rPh sb="14" eb="15">
      <t>ダイ</t>
    </rPh>
    <rPh sb="15" eb="16">
      <t>6</t>
    </rPh>
    <rPh sb="17" eb="18">
      <t>2</t>
    </rPh>
    <rPh sb="19" eb="21">
      <t>ショザイ</t>
    </rPh>
    <rPh sb="23" eb="25">
      <t>ホケン</t>
    </rPh>
    <rPh sb="25" eb="27">
      <t>ヤッキョク</t>
    </rPh>
    <rPh sb="29" eb="31">
      <t>ガイトウ</t>
    </rPh>
    <phoneticPr fontId="1"/>
  </si>
  <si>
    <r>
      <t>５．後発医薬品調剤体制加算
　　</t>
    </r>
    <r>
      <rPr>
        <sz val="9"/>
        <rFont val="ＭＳ Ｐゴシック"/>
        <family val="3"/>
        <charset val="128"/>
      </rPr>
      <t>（※「届出していない」場合も①～④の記入が必要）</t>
    </r>
    <phoneticPr fontId="1"/>
  </si>
  <si>
    <r>
      <t xml:space="preserve">６．在宅薬学総合体制加算
</t>
    </r>
    <r>
      <rPr>
        <sz val="9"/>
        <rFont val="ＭＳ Ｐゴシック"/>
        <family val="3"/>
        <charset val="128"/>
      </rPr>
      <t>　　（※「届出していない」場合も②・④の記入が必要）</t>
    </r>
    <rPh sb="2" eb="4">
      <t>ザイタク</t>
    </rPh>
    <rPh sb="4" eb="6">
      <t>ヤクガク</t>
    </rPh>
    <rPh sb="6" eb="8">
      <t>ソウゴウ</t>
    </rPh>
    <rPh sb="8" eb="10">
      <t>タイセイ</t>
    </rPh>
    <rPh sb="10" eb="11">
      <t>カ</t>
    </rPh>
    <phoneticPr fontId="1"/>
  </si>
  <si>
    <t>① 令和７年５月から７月における勤務状況に基づき、当該薬局に勤務している全保険薬剤師の数
　（非常勤の保険薬剤師は常勤換算）</t>
    <phoneticPr fontId="1"/>
  </si>
  <si>
    <t>③「在宅患者訪問薬剤管理指導料（在宅患者オンライン薬剤管理指導料を除く）」(医療保険)の回数と患者数</t>
    <rPh sb="44" eb="46">
      <t>カイスウ</t>
    </rPh>
    <rPh sb="47" eb="49">
      <t>カンジャ</t>
    </rPh>
    <rPh sb="49" eb="50">
      <t>スウ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</si>
</sst>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
    <numFmt numFmtId="178" formatCode="0_ "/>
    <numFmt numFmtId="179" formatCode="0.0_ "/>
    <numFmt numFmtId="180" formatCode="0.0"/>
    <numFmt numFmtId="181" formatCode="0.0_);[Red]\(0.0\)"/>
  </numFmts>
  <fonts count="29" x14ac:knownFonts="1">
    <font>
      <sz val="11"/>
      <name val="ＭＳ Ｐゴシック"/>
      <family val="3"/>
      <charset val="128"/>
    </font>
    <font>
      <sz val="6"/>
      <name val="ＭＳ Ｐゴシック"/>
      <family val="3"/>
      <charset val="128"/>
    </font>
    <font>
      <sz val="8"/>
      <color theme="1"/>
      <name val="ＭＳ Ｐ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11"/>
      <name val="ＭＳ ゴシック"/>
      <family val="3"/>
      <charset val="128"/>
    </font>
    <font>
      <sz val="12"/>
      <name val="ＭＳ ゴシック"/>
      <family val="3"/>
      <charset val="128"/>
    </font>
    <font>
      <sz val="9"/>
      <name val="ＭＳ ゴシック"/>
      <family val="3"/>
      <charset val="128"/>
    </font>
    <font>
      <sz val="8"/>
      <name val="ＭＳ ゴシック"/>
      <family val="3"/>
      <charset val="128"/>
    </font>
    <font>
      <sz val="10"/>
      <name val="ＭＳ Ｐゴシック"/>
      <family val="3"/>
      <charset val="128"/>
    </font>
    <font>
      <sz val="8"/>
      <name val="ＭＳ Ｐゴシック"/>
      <family val="3"/>
      <charset val="128"/>
    </font>
    <font>
      <sz val="7"/>
      <name val="ＭＳ Ｐゴシック"/>
      <family val="3"/>
      <charset val="128"/>
    </font>
    <font>
      <b/>
      <sz val="8"/>
      <name val="ＭＳ Ｐゴシック"/>
      <family val="3"/>
      <charset val="128"/>
    </font>
    <font>
      <sz val="10"/>
      <name val="ＭＳ ゴシック"/>
      <family val="3"/>
      <charset val="128"/>
    </font>
    <font>
      <u/>
      <sz val="11"/>
      <name val="ＭＳ ゴシック"/>
      <family val="3"/>
      <charset val="128"/>
    </font>
    <font>
      <strike/>
      <sz val="8"/>
      <color rgb="FFFF0000"/>
      <name val="ＭＳ Ｐゴシック"/>
      <family val="3"/>
      <charset val="128"/>
    </font>
    <font>
      <u/>
      <vertAlign val="subscript"/>
      <sz val="10"/>
      <name val="ＭＳ Ｐゴシック"/>
      <family val="3"/>
      <charset val="128"/>
    </font>
    <font>
      <u/>
      <sz val="10"/>
      <name val="ＭＳ Ｐゴシック"/>
      <family val="3"/>
      <charset val="128"/>
    </font>
    <font>
      <sz val="16"/>
      <name val="ＭＳ Ｐゴシック"/>
      <family val="3"/>
      <charset val="128"/>
    </font>
    <font>
      <sz val="14"/>
      <name val="ＭＳ Ｐゴシック"/>
      <family val="3"/>
      <charset val="128"/>
    </font>
    <font>
      <b/>
      <sz val="11"/>
      <name val="ＭＳ Ｐゴシック"/>
      <family val="3"/>
      <charset val="128"/>
    </font>
    <font>
      <sz val="10"/>
      <color rgb="FFFF0000"/>
      <name val="ＭＳ Ｐゴシック"/>
      <family val="3"/>
      <charset val="128"/>
    </font>
    <font>
      <sz val="11"/>
      <color rgb="FF000000"/>
      <name val="ＭＳ Ｐゴシック"/>
      <family val="3"/>
      <charset val="128"/>
    </font>
    <font>
      <sz val="9"/>
      <color rgb="FF000000"/>
      <name val="Meiryo UI"/>
      <family val="3"/>
      <charset val="128"/>
    </font>
    <font>
      <sz val="11"/>
      <color rgb="FFFF0000"/>
      <name val="ＭＳ Ｐゴシック"/>
      <family val="3"/>
      <charset val="128"/>
    </font>
    <font>
      <sz val="11"/>
      <name val="ＭＳ Ｐゴシック"/>
      <family val="3"/>
      <charset val="128"/>
    </font>
    <font>
      <strike/>
      <sz val="10"/>
      <color rgb="FF00B050"/>
      <name val="ＭＳ Ｐゴシック"/>
      <family val="3"/>
      <charset val="128"/>
    </font>
    <font>
      <strike/>
      <sz val="10"/>
      <name val="ＭＳ Ｐゴシック"/>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s>
  <borders count="71">
    <border>
      <left/>
      <right/>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top/>
      <bottom style="medium">
        <color indexed="64"/>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thin">
        <color theme="0" tint="-4.9989318521683403E-2"/>
      </left>
      <right/>
      <top/>
      <bottom style="thin">
        <color indexed="64"/>
      </bottom>
      <diagonal/>
    </border>
    <border>
      <left style="thin">
        <color indexed="64"/>
      </left>
      <right/>
      <top style="thin">
        <color indexed="64"/>
      </top>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right style="hair">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top style="medium">
        <color indexed="64"/>
      </top>
      <bottom/>
      <diagonal/>
    </border>
    <border>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bottom/>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style="medium">
        <color indexed="64"/>
      </right>
      <top style="medium">
        <color indexed="64"/>
      </top>
      <bottom/>
      <diagonal/>
    </border>
    <border>
      <left/>
      <right style="medium">
        <color indexed="64"/>
      </right>
      <top/>
      <bottom style="medium">
        <color indexed="64"/>
      </bottom>
      <diagonal/>
    </border>
    <border>
      <left/>
      <right style="hair">
        <color indexed="64"/>
      </right>
      <top style="thin">
        <color indexed="64"/>
      </top>
      <bottom/>
      <diagonal/>
    </border>
    <border>
      <left style="thin">
        <color indexed="64"/>
      </left>
      <right style="dotted">
        <color indexed="64"/>
      </right>
      <top style="thin">
        <color indexed="64"/>
      </top>
      <bottom style="thin">
        <color indexed="64"/>
      </bottom>
      <diagonal/>
    </border>
    <border>
      <left/>
      <right style="hair">
        <color indexed="64"/>
      </right>
      <top/>
      <bottom style="medium">
        <color indexed="64"/>
      </bottom>
      <diagonal/>
    </border>
    <border diagonalUp="1">
      <left/>
      <right/>
      <top style="thin">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left style="hair">
        <color indexed="64"/>
      </left>
      <right style="hair">
        <color indexed="64"/>
      </right>
      <top style="medium">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left style="thin">
        <color indexed="64"/>
      </left>
      <right style="medium">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dotted">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s>
  <cellStyleXfs count="2">
    <xf numFmtId="0" fontId="0" fillId="0" borderId="0">
      <alignment vertical="center"/>
    </xf>
    <xf numFmtId="0" fontId="26" fillId="0" borderId="0">
      <alignment vertical="center"/>
    </xf>
  </cellStyleXfs>
  <cellXfs count="341">
    <xf numFmtId="0" fontId="0" fillId="0" borderId="0" xfId="0">
      <alignment vertical="center"/>
    </xf>
    <xf numFmtId="0" fontId="4" fillId="2" borderId="6" xfId="0" applyFont="1" applyFill="1" applyBorder="1">
      <alignment vertical="center"/>
    </xf>
    <xf numFmtId="0" fontId="6" fillId="0" borderId="0" xfId="0" applyFont="1">
      <alignment vertical="center"/>
    </xf>
    <xf numFmtId="0" fontId="6" fillId="0" borderId="0" xfId="0" applyFont="1" applyAlignment="1">
      <alignment horizontal="right" vertical="center"/>
    </xf>
    <xf numFmtId="0" fontId="7" fillId="0" borderId="0" xfId="0" applyFont="1">
      <alignment vertical="center"/>
    </xf>
    <xf numFmtId="49" fontId="6" fillId="0" borderId="0" xfId="0" applyNumberFormat="1" applyFont="1">
      <alignment vertical="center"/>
    </xf>
    <xf numFmtId="0" fontId="8" fillId="0" borderId="0" xfId="0" applyFont="1">
      <alignment vertical="center"/>
    </xf>
    <xf numFmtId="49" fontId="9" fillId="0" borderId="26" xfId="0" applyNumberFormat="1" applyFont="1" applyBorder="1" applyAlignment="1">
      <alignment vertical="center" wrapText="1"/>
    </xf>
    <xf numFmtId="0" fontId="10" fillId="0" borderId="9" xfId="0" applyFont="1" applyBorder="1">
      <alignment vertical="center"/>
    </xf>
    <xf numFmtId="0" fontId="4" fillId="0" borderId="24" xfId="0" applyFont="1" applyBorder="1" applyAlignment="1">
      <alignment horizontal="left" vertical="center" wrapText="1"/>
    </xf>
    <xf numFmtId="176" fontId="4" fillId="0" borderId="24" xfId="0" applyNumberFormat="1" applyFont="1" applyBorder="1" applyAlignment="1">
      <alignment horizontal="center" vertical="center"/>
    </xf>
    <xf numFmtId="0" fontId="4" fillId="2" borderId="28" xfId="0" applyFont="1" applyFill="1" applyBorder="1" applyAlignment="1">
      <alignment vertical="center" wrapText="1"/>
    </xf>
    <xf numFmtId="0" fontId="4" fillId="2" borderId="20" xfId="0" applyFont="1" applyFill="1" applyBorder="1" applyAlignment="1">
      <alignment vertical="center" wrapText="1"/>
    </xf>
    <xf numFmtId="0" fontId="4" fillId="2" borderId="37" xfId="0" applyFont="1" applyFill="1" applyBorder="1" applyAlignment="1">
      <alignment horizontal="left" vertical="center" wrapText="1"/>
    </xf>
    <xf numFmtId="0" fontId="0" fillId="0" borderId="21" xfId="0" applyBorder="1">
      <alignment vertical="center"/>
    </xf>
    <xf numFmtId="0" fontId="0" fillId="2" borderId="20" xfId="0" applyFill="1" applyBorder="1">
      <alignment vertical="center"/>
    </xf>
    <xf numFmtId="0" fontId="0" fillId="0" borderId="20" xfId="0" applyBorder="1">
      <alignment vertical="center"/>
    </xf>
    <xf numFmtId="0" fontId="0" fillId="2" borderId="6" xfId="0" applyFill="1" applyBorder="1">
      <alignment vertical="center"/>
    </xf>
    <xf numFmtId="0" fontId="4" fillId="2" borderId="20" xfId="0" applyFont="1" applyFill="1" applyBorder="1" applyAlignment="1">
      <alignment horizontal="left" vertical="center" wrapText="1"/>
    </xf>
    <xf numFmtId="0" fontId="0" fillId="2" borderId="35" xfId="0" applyFill="1" applyBorder="1">
      <alignment vertical="center"/>
    </xf>
    <xf numFmtId="0" fontId="0" fillId="2" borderId="40" xfId="0" applyFill="1" applyBorder="1">
      <alignment vertical="center"/>
    </xf>
    <xf numFmtId="0" fontId="4" fillId="0" borderId="0" xfId="0" applyFont="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center" vertical="center"/>
    </xf>
    <xf numFmtId="0" fontId="6" fillId="0" borderId="0" xfId="0" applyFont="1" applyAlignment="1">
      <alignment horizontal="left" vertical="center"/>
    </xf>
    <xf numFmtId="0" fontId="6" fillId="0" borderId="27" xfId="0" applyFont="1" applyBorder="1">
      <alignment vertical="center"/>
    </xf>
    <xf numFmtId="0" fontId="8" fillId="0" borderId="27" xfId="0" applyFont="1" applyBorder="1">
      <alignment vertical="center"/>
    </xf>
    <xf numFmtId="0" fontId="3" fillId="3" borderId="17" xfId="0" applyFont="1" applyFill="1" applyBorder="1">
      <alignment vertical="center"/>
    </xf>
    <xf numFmtId="0" fontId="5" fillId="3" borderId="2" xfId="0" applyFont="1" applyFill="1" applyBorder="1">
      <alignment vertical="center"/>
    </xf>
    <xf numFmtId="0" fontId="5" fillId="3" borderId="1" xfId="0" applyFont="1" applyFill="1" applyBorder="1">
      <alignment vertical="center"/>
    </xf>
    <xf numFmtId="0" fontId="4" fillId="3" borderId="2" xfId="0" applyFont="1" applyFill="1" applyBorder="1" applyAlignment="1">
      <alignment horizontal="right" vertical="center"/>
    </xf>
    <xf numFmtId="0" fontId="4" fillId="3" borderId="2" xfId="0" applyFont="1" applyFill="1" applyBorder="1" applyAlignment="1">
      <alignment horizontal="center" vertical="center"/>
    </xf>
    <xf numFmtId="0" fontId="4" fillId="3" borderId="2" xfId="0" applyFont="1" applyFill="1" applyBorder="1">
      <alignment vertical="center"/>
    </xf>
    <xf numFmtId="0" fontId="4" fillId="3" borderId="3" xfId="0" applyFont="1" applyFill="1" applyBorder="1">
      <alignment vertical="center"/>
    </xf>
    <xf numFmtId="0" fontId="4" fillId="2" borderId="13" xfId="0" applyFont="1" applyFill="1" applyBorder="1">
      <alignment vertical="center"/>
    </xf>
    <xf numFmtId="0" fontId="5" fillId="3" borderId="36" xfId="0" applyFont="1" applyFill="1" applyBorder="1">
      <alignment vertical="center"/>
    </xf>
    <xf numFmtId="0" fontId="4" fillId="3" borderId="24" xfId="0" applyFont="1" applyFill="1" applyBorder="1">
      <alignment vertical="center"/>
    </xf>
    <xf numFmtId="0" fontId="4" fillId="3" borderId="23" xfId="0" applyFont="1" applyFill="1" applyBorder="1">
      <alignment vertical="center"/>
    </xf>
    <xf numFmtId="0" fontId="4" fillId="2" borderId="13" xfId="0" applyFont="1" applyFill="1" applyBorder="1" applyAlignment="1">
      <alignment vertical="center" wrapText="1"/>
    </xf>
    <xf numFmtId="0" fontId="4" fillId="2" borderId="8" xfId="0" applyFont="1" applyFill="1" applyBorder="1" applyAlignment="1">
      <alignment horizontal="center" vertical="center" wrapText="1"/>
    </xf>
    <xf numFmtId="0" fontId="4" fillId="2" borderId="19" xfId="0" applyFont="1" applyFill="1" applyBorder="1" applyAlignment="1">
      <alignment horizontal="left" vertical="center" wrapText="1"/>
    </xf>
    <xf numFmtId="0" fontId="4" fillId="2" borderId="20" xfId="0" applyFont="1" applyFill="1" applyBorder="1">
      <alignment vertical="center"/>
    </xf>
    <xf numFmtId="0" fontId="4" fillId="2" borderId="15" xfId="0" applyFont="1" applyFill="1" applyBorder="1">
      <alignment vertical="center"/>
    </xf>
    <xf numFmtId="0" fontId="4" fillId="0" borderId="0" xfId="0" applyFont="1">
      <alignment vertical="center"/>
    </xf>
    <xf numFmtId="0" fontId="10" fillId="0" borderId="0" xfId="0" applyFont="1">
      <alignment vertical="center"/>
    </xf>
    <xf numFmtId="0" fontId="10"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vertical="top" wrapText="1"/>
    </xf>
    <xf numFmtId="0" fontId="14" fillId="0" borderId="0" xfId="0" applyFont="1">
      <alignment vertical="center"/>
    </xf>
    <xf numFmtId="0" fontId="0" fillId="0" borderId="0" xfId="0" applyAlignment="1">
      <alignment vertical="center" wrapText="1"/>
    </xf>
    <xf numFmtId="0" fontId="4" fillId="0" borderId="32" xfId="0" applyFont="1" applyBorder="1" applyAlignment="1">
      <alignment horizontal="center" vertical="center"/>
    </xf>
    <xf numFmtId="0" fontId="4" fillId="0" borderId="11" xfId="0" applyFont="1" applyBorder="1" applyAlignment="1">
      <alignment horizontal="center" vertical="center"/>
    </xf>
    <xf numFmtId="0" fontId="4" fillId="0" borderId="0" xfId="0" applyFont="1" applyAlignment="1">
      <alignment vertical="center" wrapText="1"/>
    </xf>
    <xf numFmtId="178" fontId="0" fillId="0" borderId="65" xfId="0" applyNumberFormat="1" applyBorder="1" applyAlignment="1" applyProtection="1">
      <alignment horizontal="center" vertical="center"/>
      <protection locked="0"/>
    </xf>
    <xf numFmtId="0" fontId="4" fillId="0" borderId="12" xfId="0" applyFont="1" applyBorder="1" applyAlignment="1">
      <alignment horizontal="center" vertical="center"/>
    </xf>
    <xf numFmtId="0" fontId="4" fillId="2" borderId="31" xfId="0" applyFont="1" applyFill="1" applyBorder="1" applyAlignment="1">
      <alignment horizontal="left" vertical="center" wrapText="1"/>
    </xf>
    <xf numFmtId="0" fontId="4" fillId="2" borderId="6" xfId="0" applyFont="1" applyFill="1" applyBorder="1" applyAlignment="1">
      <alignment horizontal="center" vertical="center" wrapText="1"/>
    </xf>
    <xf numFmtId="0" fontId="7" fillId="0" borderId="0" xfId="0" applyFont="1" applyAlignment="1">
      <alignment horizontal="center" vertical="center"/>
    </xf>
    <xf numFmtId="49" fontId="3" fillId="3" borderId="17" xfId="0" applyNumberFormat="1" applyFont="1" applyFill="1" applyBorder="1" applyAlignment="1">
      <alignment horizontal="left" vertical="center" wrapText="1"/>
    </xf>
    <xf numFmtId="0" fontId="4" fillId="2" borderId="15" xfId="0" applyFont="1" applyFill="1" applyBorder="1" applyAlignment="1">
      <alignment vertical="center" wrapText="1"/>
    </xf>
    <xf numFmtId="0" fontId="4" fillId="2" borderId="6" xfId="0" applyFont="1" applyFill="1" applyBorder="1" applyAlignment="1">
      <alignment vertical="center" wrapText="1"/>
    </xf>
    <xf numFmtId="0" fontId="0" fillId="0" borderId="0" xfId="0" applyAlignment="1">
      <alignment vertical="top"/>
    </xf>
    <xf numFmtId="0" fontId="12" fillId="0" borderId="0" xfId="0" applyFont="1" applyAlignment="1">
      <alignment vertical="top" wrapText="1"/>
    </xf>
    <xf numFmtId="0" fontId="4" fillId="2" borderId="0" xfId="0" applyFont="1" applyFill="1" applyAlignment="1">
      <alignment horizontal="left" vertical="center" wrapText="1"/>
    </xf>
    <xf numFmtId="0" fontId="4" fillId="2" borderId="9" xfId="0" applyFont="1" applyFill="1" applyBorder="1" applyAlignment="1">
      <alignment horizontal="left" vertical="center" wrapText="1"/>
    </xf>
    <xf numFmtId="0" fontId="12" fillId="2" borderId="19" xfId="0" applyFont="1" applyFill="1" applyBorder="1" applyAlignment="1">
      <alignment vertical="center" wrapText="1"/>
    </xf>
    <xf numFmtId="0" fontId="12" fillId="2" borderId="9" xfId="0" applyFont="1" applyFill="1" applyBorder="1" applyAlignment="1">
      <alignment horizontal="left" vertical="center" wrapText="1"/>
    </xf>
    <xf numFmtId="0" fontId="21" fillId="0" borderId="0" xfId="0" applyFont="1">
      <alignment vertical="center"/>
    </xf>
    <xf numFmtId="0" fontId="0" fillId="0" borderId="8" xfId="0" applyBorder="1">
      <alignment vertical="center"/>
    </xf>
    <xf numFmtId="0" fontId="4" fillId="2" borderId="0" xfId="0" applyFont="1" applyFill="1" applyAlignment="1">
      <alignment vertical="center" wrapText="1"/>
    </xf>
    <xf numFmtId="0" fontId="0" fillId="0" borderId="0" xfId="0" applyAlignment="1">
      <alignment horizontal="left" vertical="center"/>
    </xf>
    <xf numFmtId="0" fontId="0" fillId="0" borderId="38" xfId="0" applyBorder="1">
      <alignment vertical="center"/>
    </xf>
    <xf numFmtId="0" fontId="6" fillId="0" borderId="0" xfId="0" applyFont="1" applyAlignment="1">
      <alignment vertical="center" wrapText="1"/>
    </xf>
    <xf numFmtId="0" fontId="7" fillId="0" borderId="0" xfId="0" applyFont="1" applyAlignment="1">
      <alignment vertical="center" wrapText="1"/>
    </xf>
    <xf numFmtId="0" fontId="7" fillId="0" borderId="0" xfId="0" applyFont="1" applyAlignment="1">
      <alignment horizontal="center" vertical="center" wrapText="1"/>
    </xf>
    <xf numFmtId="0" fontId="6" fillId="0" borderId="8" xfId="0" applyFont="1" applyBorder="1" applyAlignment="1">
      <alignment vertical="center" wrapText="1"/>
    </xf>
    <xf numFmtId="0" fontId="0" fillId="0" borderId="8" xfId="0" applyBorder="1" applyAlignment="1">
      <alignment vertical="center" wrapText="1"/>
    </xf>
    <xf numFmtId="0" fontId="0" fillId="0" borderId="8" xfId="0" applyBorder="1" applyAlignment="1">
      <alignment horizontal="left" vertical="center" wrapText="1"/>
    </xf>
    <xf numFmtId="0" fontId="21" fillId="0" borderId="0" xfId="0" applyFont="1" applyAlignment="1">
      <alignment vertical="center" wrapText="1"/>
    </xf>
    <xf numFmtId="0" fontId="0" fillId="0" borderId="8" xfId="0" applyFont="1" applyBorder="1" applyAlignment="1">
      <alignment horizontal="left" vertical="center" wrapText="1"/>
    </xf>
    <xf numFmtId="0" fontId="0" fillId="0" borderId="0" xfId="0" applyAlignment="1">
      <alignment horizontal="left" vertical="center" wrapText="1"/>
    </xf>
    <xf numFmtId="0" fontId="27" fillId="0" borderId="0" xfId="0" applyFont="1" applyAlignment="1">
      <alignment vertical="top"/>
    </xf>
    <xf numFmtId="0" fontId="6" fillId="0" borderId="1" xfId="0" applyFont="1" applyBorder="1" applyProtection="1">
      <alignment vertical="center"/>
      <protection locked="0"/>
    </xf>
    <xf numFmtId="0" fontId="0" fillId="0" borderId="0" xfId="0" applyProtection="1">
      <alignment vertical="center"/>
      <protection locked="0"/>
    </xf>
    <xf numFmtId="0" fontId="4" fillId="0" borderId="11"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1" xfId="0" applyFont="1" applyBorder="1" applyAlignment="1" applyProtection="1">
      <alignment horizontal="center" vertical="center" wrapText="1"/>
      <protection locked="0"/>
    </xf>
    <xf numFmtId="178" fontId="0" fillId="0" borderId="4" xfId="0" applyNumberFormat="1" applyBorder="1" applyAlignment="1" applyProtection="1">
      <alignment horizontal="center" vertical="center"/>
      <protection locked="0"/>
    </xf>
    <xf numFmtId="1" fontId="0" fillId="0" borderId="4" xfId="0" applyNumberFormat="1" applyBorder="1" applyAlignment="1" applyProtection="1">
      <alignment horizontal="center" vertical="center"/>
      <protection locked="0"/>
    </xf>
    <xf numFmtId="181" fontId="0" fillId="0" borderId="12" xfId="0" applyNumberFormat="1" applyFont="1" applyBorder="1" applyAlignment="1" applyProtection="1">
      <alignment horizontal="center" vertical="center" wrapText="1"/>
      <protection locked="0"/>
    </xf>
    <xf numFmtId="0" fontId="4" fillId="0" borderId="66" xfId="0" applyFont="1" applyBorder="1" applyAlignment="1" applyProtection="1">
      <alignment horizontal="center" vertical="top" wrapText="1"/>
      <protection locked="0"/>
    </xf>
    <xf numFmtId="0" fontId="4" fillId="0" borderId="60" xfId="0" applyFont="1" applyBorder="1" applyAlignment="1" applyProtection="1">
      <alignment horizontal="center" vertical="top" wrapText="1"/>
      <protection locked="0"/>
    </xf>
    <xf numFmtId="0" fontId="4" fillId="0" borderId="31" xfId="0" applyFont="1" applyBorder="1" applyProtection="1">
      <alignment vertical="center"/>
      <protection locked="0"/>
    </xf>
    <xf numFmtId="0" fontId="4" fillId="0" borderId="11" xfId="0" applyFont="1" applyBorder="1" applyProtection="1">
      <alignment vertical="center"/>
      <protection locked="0"/>
    </xf>
    <xf numFmtId="0" fontId="4" fillId="0" borderId="41" xfId="0" applyFont="1" applyBorder="1" applyAlignment="1" applyProtection="1">
      <alignment horizontal="center" vertical="center"/>
      <protection locked="0"/>
    </xf>
    <xf numFmtId="0" fontId="4" fillId="0" borderId="9"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15" fillId="0" borderId="1" xfId="0" applyFont="1" applyBorder="1" applyProtection="1">
      <alignment vertical="center"/>
      <protection locked="0"/>
    </xf>
    <xf numFmtId="0" fontId="4" fillId="0" borderId="32"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64" xfId="0" applyFont="1" applyBorder="1" applyAlignment="1" applyProtection="1">
      <alignment horizontal="center" vertical="center"/>
      <protection locked="0"/>
    </xf>
    <xf numFmtId="0" fontId="4" fillId="4" borderId="12" xfId="0" applyFont="1" applyFill="1" applyBorder="1" applyAlignment="1" applyProtection="1">
      <alignment horizontal="center" vertical="center"/>
      <protection locked="0"/>
    </xf>
    <xf numFmtId="0" fontId="20" fillId="0" borderId="8"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63" xfId="0" applyFont="1" applyBorder="1" applyProtection="1">
      <alignment vertical="center"/>
      <protection locked="0"/>
    </xf>
    <xf numFmtId="0" fontId="0" fillId="0" borderId="0" xfId="0" applyAlignment="1" applyProtection="1">
      <alignment vertical="center" wrapText="1"/>
      <protection locked="0"/>
    </xf>
    <xf numFmtId="0" fontId="0" fillId="0" borderId="41"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25" fillId="0" borderId="0" xfId="0" applyFont="1" applyProtection="1">
      <alignment vertical="center"/>
      <protection locked="0"/>
    </xf>
    <xf numFmtId="1" fontId="20" fillId="0" borderId="70" xfId="0" applyNumberFormat="1" applyFont="1" applyBorder="1" applyAlignment="1" applyProtection="1">
      <alignment horizontal="center" vertical="center"/>
      <protection locked="0"/>
    </xf>
    <xf numFmtId="0" fontId="20" fillId="0" borderId="70" xfId="0" applyFont="1" applyBorder="1" applyAlignment="1" applyProtection="1">
      <alignment horizontal="center" vertical="center" wrapText="1"/>
      <protection locked="0"/>
    </xf>
    <xf numFmtId="179" fontId="0" fillId="0" borderId="12" xfId="0" applyNumberFormat="1"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0" fillId="0" borderId="8" xfId="0" applyBorder="1" applyAlignment="1" applyProtection="1">
      <alignment horizontal="left" vertical="center" wrapText="1"/>
    </xf>
    <xf numFmtId="0" fontId="4" fillId="0" borderId="0" xfId="0" applyFont="1" applyAlignment="1" applyProtection="1">
      <alignment horizontal="center" vertical="center"/>
    </xf>
    <xf numFmtId="0" fontId="4" fillId="0" borderId="0" xfId="0" applyFont="1" applyAlignment="1" applyProtection="1">
      <alignment horizontal="right" vertical="center"/>
    </xf>
    <xf numFmtId="0" fontId="0" fillId="0" borderId="21" xfId="0" applyBorder="1" applyAlignment="1" applyProtection="1">
      <alignment horizontal="right" vertical="center"/>
    </xf>
    <xf numFmtId="0" fontId="6" fillId="0" borderId="1" xfId="0" applyFont="1" applyBorder="1" applyAlignment="1" applyProtection="1">
      <alignment horizontal="left" vertical="center"/>
      <protection locked="0"/>
    </xf>
    <xf numFmtId="0" fontId="10" fillId="0" borderId="0" xfId="0" applyFont="1" applyAlignment="1">
      <alignment horizontal="left" vertical="top" wrapText="1"/>
    </xf>
    <xf numFmtId="0" fontId="0" fillId="0" borderId="9" xfId="0" applyBorder="1" applyAlignment="1">
      <alignment horizontal="left" vertical="center"/>
    </xf>
    <xf numFmtId="0" fontId="0" fillId="0" borderId="11" xfId="0" applyBorder="1" applyAlignment="1">
      <alignment horizontal="left" vertical="center"/>
    </xf>
    <xf numFmtId="0" fontId="0" fillId="0" borderId="10" xfId="0" applyBorder="1" applyAlignment="1">
      <alignment horizontal="left" vertical="center"/>
    </xf>
    <xf numFmtId="0" fontId="7" fillId="0" borderId="0" xfId="0" applyFont="1" applyAlignment="1">
      <alignment horizontal="center" vertical="center"/>
    </xf>
    <xf numFmtId="0" fontId="3" fillId="2" borderId="17" xfId="0" applyFont="1" applyFill="1" applyBorder="1" applyAlignment="1">
      <alignment horizontal="left" vertical="center"/>
    </xf>
    <xf numFmtId="0" fontId="3" fillId="2" borderId="18" xfId="0" applyFont="1" applyFill="1" applyBorder="1" applyAlignment="1">
      <alignment horizontal="left" vertical="center"/>
    </xf>
    <xf numFmtId="49" fontId="6" fillId="0" borderId="2" xfId="0" applyNumberFormat="1" applyFont="1" applyBorder="1" applyAlignment="1" applyProtection="1">
      <alignment horizontal="left" vertical="center" wrapText="1"/>
      <protection locked="0"/>
    </xf>
    <xf numFmtId="49" fontId="9" fillId="0" borderId="2" xfId="0" applyNumberFormat="1" applyFont="1" applyBorder="1" applyAlignment="1">
      <alignment horizontal="left" vertical="center" wrapText="1"/>
    </xf>
    <xf numFmtId="49" fontId="9" fillId="0" borderId="3" xfId="0" applyNumberFormat="1" applyFont="1" applyBorder="1" applyAlignment="1">
      <alignment horizontal="left" vertical="center" wrapText="1"/>
    </xf>
    <xf numFmtId="0" fontId="3" fillId="2" borderId="13" xfId="0" applyFont="1" applyFill="1" applyBorder="1" applyAlignment="1">
      <alignment horizontal="left" vertical="center"/>
    </xf>
    <xf numFmtId="0" fontId="3" fillId="2" borderId="11" xfId="0" applyFont="1" applyFill="1" applyBorder="1" applyAlignment="1">
      <alignment horizontal="left" vertical="center"/>
    </xf>
    <xf numFmtId="0" fontId="0" fillId="0" borderId="11" xfId="0" applyBorder="1" applyAlignment="1" applyProtection="1">
      <alignment horizontal="left" vertical="center"/>
      <protection locked="0"/>
    </xf>
    <xf numFmtId="0" fontId="4" fillId="0" borderId="25"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20" fillId="0" borderId="9" xfId="0" applyFont="1" applyBorder="1" applyAlignment="1" applyProtection="1">
      <alignment horizontal="center" vertical="center" wrapText="1"/>
      <protection locked="0"/>
    </xf>
    <xf numFmtId="0" fontId="20" fillId="0" borderId="11" xfId="0" applyFont="1" applyBorder="1" applyAlignment="1" applyProtection="1">
      <alignment horizontal="center" vertical="center" wrapText="1"/>
      <protection locked="0"/>
    </xf>
    <xf numFmtId="0" fontId="20" fillId="0" borderId="12" xfId="0" applyFont="1" applyBorder="1" applyAlignment="1" applyProtection="1">
      <alignment horizontal="center" vertical="center" wrapText="1"/>
      <protection locked="0"/>
    </xf>
    <xf numFmtId="0" fontId="3" fillId="2" borderId="13"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10" fillId="0" borderId="31" xfId="0" applyFont="1" applyBorder="1" applyAlignment="1">
      <alignment horizontal="left" vertical="center" wrapText="1"/>
    </xf>
    <xf numFmtId="0" fontId="10" fillId="0" borderId="14" xfId="0" applyFont="1" applyBorder="1" applyAlignment="1">
      <alignment horizontal="left" vertical="center" wrapText="1"/>
    </xf>
    <xf numFmtId="176" fontId="4" fillId="0" borderId="9" xfId="0" applyNumberFormat="1" applyFont="1" applyBorder="1" applyAlignment="1">
      <alignment horizontal="left" vertical="center" wrapText="1"/>
    </xf>
    <xf numFmtId="176" fontId="4" fillId="0" borderId="11" xfId="0" applyNumberFormat="1" applyFont="1" applyBorder="1" applyAlignment="1">
      <alignment horizontal="left" vertical="center" wrapText="1"/>
    </xf>
    <xf numFmtId="0" fontId="3" fillId="2" borderId="15"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0" fillId="0" borderId="19" xfId="0" applyFont="1" applyBorder="1" applyAlignment="1">
      <alignment horizontal="left" vertical="center" wrapText="1"/>
    </xf>
    <xf numFmtId="0" fontId="10" fillId="0" borderId="4" xfId="0" applyFont="1" applyBorder="1" applyAlignment="1">
      <alignment horizontal="left" vertical="center" wrapText="1"/>
    </xf>
    <xf numFmtId="176" fontId="4" fillId="0" borderId="19" xfId="0" applyNumberFormat="1" applyFont="1" applyBorder="1" applyAlignment="1">
      <alignment horizontal="left" vertical="center" wrapText="1"/>
    </xf>
    <xf numFmtId="176" fontId="4" fillId="0" borderId="4" xfId="0" applyNumberFormat="1" applyFont="1" applyBorder="1" applyAlignment="1">
      <alignment horizontal="left" vertical="center" wrapText="1"/>
    </xf>
    <xf numFmtId="0" fontId="3" fillId="2" borderId="28" xfId="0" applyFont="1" applyFill="1" applyBorder="1" applyAlignment="1">
      <alignment horizontal="left" vertical="center" wrapText="1"/>
    </xf>
    <xf numFmtId="0" fontId="3" fillId="2" borderId="33"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22" xfId="0" applyFont="1" applyFill="1" applyBorder="1" applyAlignment="1">
      <alignment horizontal="left" vertical="center" wrapText="1"/>
    </xf>
    <xf numFmtId="0" fontId="10" fillId="0" borderId="31" xfId="0" applyFont="1" applyBorder="1" applyAlignment="1">
      <alignment horizontal="left" vertical="center"/>
    </xf>
    <xf numFmtId="0" fontId="10" fillId="0" borderId="14" xfId="0" applyFont="1" applyBorder="1" applyAlignment="1">
      <alignment horizontal="left" vertical="center"/>
    </xf>
    <xf numFmtId="0" fontId="4" fillId="0" borderId="14" xfId="0" applyFont="1" applyBorder="1" applyAlignment="1">
      <alignment horizontal="left" vertical="center" wrapText="1"/>
    </xf>
    <xf numFmtId="0" fontId="4" fillId="0" borderId="41" xfId="0" applyFont="1" applyBorder="1" applyAlignment="1">
      <alignment horizontal="left" vertical="center" wrapText="1"/>
    </xf>
    <xf numFmtId="0" fontId="4" fillId="0" borderId="1" xfId="0" applyFont="1" applyBorder="1" applyAlignment="1">
      <alignment horizontal="left" vertical="center" wrapText="1"/>
    </xf>
    <xf numFmtId="0" fontId="4" fillId="0" borderId="7" xfId="0" applyFont="1" applyBorder="1" applyAlignment="1">
      <alignment horizontal="left" vertical="center" wrapText="1"/>
    </xf>
    <xf numFmtId="0" fontId="3" fillId="2" borderId="13"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10" xfId="0" applyFont="1" applyFill="1" applyBorder="1" applyAlignment="1">
      <alignment horizontal="left" vertical="center" wrapText="1"/>
    </xf>
    <xf numFmtId="176" fontId="4" fillId="0" borderId="9" xfId="0" applyNumberFormat="1" applyFont="1" applyBorder="1" applyAlignment="1">
      <alignment horizontal="center" vertical="center"/>
    </xf>
    <xf numFmtId="176" fontId="4" fillId="0" borderId="11" xfId="0" applyNumberFormat="1" applyFont="1" applyBorder="1" applyAlignment="1">
      <alignment horizontal="center" vertical="center"/>
    </xf>
    <xf numFmtId="176" fontId="4" fillId="0" borderId="12" xfId="0" applyNumberFormat="1" applyFont="1" applyBorder="1" applyAlignment="1">
      <alignment horizontal="left" vertical="center" wrapText="1"/>
    </xf>
    <xf numFmtId="0" fontId="3" fillId="3" borderId="17" xfId="0" applyFont="1" applyFill="1" applyBorder="1" applyAlignment="1">
      <alignment horizontal="left" vertical="center"/>
    </xf>
    <xf numFmtId="0" fontId="3" fillId="3" borderId="2" xfId="0" applyFont="1" applyFill="1" applyBorder="1" applyAlignment="1">
      <alignment horizontal="left" vertical="center"/>
    </xf>
    <xf numFmtId="0" fontId="3" fillId="3" borderId="3" xfId="0" applyFont="1" applyFill="1" applyBorder="1" applyAlignment="1">
      <alignment horizontal="left" vertical="center"/>
    </xf>
    <xf numFmtId="0" fontId="4" fillId="0" borderId="13" xfId="0" applyFont="1" applyBorder="1" applyAlignment="1">
      <alignment horizontal="center" vertical="center"/>
    </xf>
    <xf numFmtId="0" fontId="4" fillId="0" borderId="44" xfId="0" applyFont="1" applyBorder="1" applyAlignment="1">
      <alignment horizontal="center" vertical="center"/>
    </xf>
    <xf numFmtId="0" fontId="4" fillId="0" borderId="42" xfId="0" applyFont="1" applyBorder="1" applyAlignment="1">
      <alignment horizontal="center" vertical="center"/>
    </xf>
    <xf numFmtId="0" fontId="4" fillId="2" borderId="28"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14" xfId="0" applyFont="1" applyFill="1" applyBorder="1" applyAlignment="1">
      <alignment horizontal="left" vertical="center" wrapText="1"/>
    </xf>
    <xf numFmtId="0" fontId="4" fillId="2" borderId="33"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22" xfId="0" applyFont="1" applyFill="1" applyBorder="1" applyAlignment="1">
      <alignment horizontal="left" vertical="center" wrapText="1"/>
    </xf>
    <xf numFmtId="0" fontId="4" fillId="0" borderId="9" xfId="0" applyFont="1" applyBorder="1" applyAlignment="1">
      <alignment horizontal="left" vertical="center" wrapText="1"/>
    </xf>
    <xf numFmtId="0" fontId="4" fillId="0" borderId="10" xfId="0" applyFont="1" applyBorder="1" applyAlignment="1">
      <alignment horizontal="left" vertical="center"/>
    </xf>
    <xf numFmtId="0" fontId="20" fillId="0" borderId="12" xfId="0" applyFont="1" applyBorder="1" applyAlignment="1" applyProtection="1">
      <alignment horizontal="center" vertical="center"/>
      <protection locked="0"/>
    </xf>
    <xf numFmtId="0" fontId="4" fillId="0" borderId="10" xfId="0" applyFont="1" applyBorder="1" applyAlignment="1">
      <alignment horizontal="left" vertical="center" wrapText="1"/>
    </xf>
    <xf numFmtId="0" fontId="10" fillId="0" borderId="11"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180" fontId="20" fillId="0" borderId="11" xfId="0" applyNumberFormat="1" applyFont="1" applyBorder="1" applyAlignment="1" applyProtection="1">
      <alignment horizontal="center" vertical="center" wrapText="1"/>
      <protection locked="0"/>
    </xf>
    <xf numFmtId="180" fontId="20" fillId="0" borderId="12" xfId="0" applyNumberFormat="1" applyFont="1" applyBorder="1" applyAlignment="1" applyProtection="1">
      <alignment horizontal="center" vertical="center" wrapText="1"/>
      <protection locked="0"/>
    </xf>
    <xf numFmtId="0" fontId="4" fillId="2" borderId="11"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20" fillId="0" borderId="9" xfId="0" applyFont="1" applyBorder="1" applyAlignment="1" applyProtection="1">
      <alignment horizontal="center" vertical="center"/>
      <protection locked="0"/>
    </xf>
    <xf numFmtId="0" fontId="20" fillId="0" borderId="11" xfId="0" applyFont="1" applyBorder="1" applyAlignment="1" applyProtection="1">
      <alignment horizontal="center" vertical="center"/>
      <protection locked="0"/>
    </xf>
    <xf numFmtId="0" fontId="4" fillId="4" borderId="9" xfId="0" applyFont="1" applyFill="1" applyBorder="1" applyAlignment="1">
      <alignment horizontal="left" vertical="center" wrapText="1"/>
    </xf>
    <xf numFmtId="0" fontId="0" fillId="4" borderId="10" xfId="0" applyFont="1" applyFill="1" applyBorder="1" applyAlignment="1">
      <alignment horizontal="left" vertical="center"/>
    </xf>
    <xf numFmtId="1" fontId="20" fillId="4" borderId="11" xfId="0" applyNumberFormat="1" applyFont="1" applyFill="1" applyBorder="1" applyAlignment="1" applyProtection="1">
      <alignment horizontal="center" vertical="center" wrapText="1"/>
      <protection locked="0"/>
    </xf>
    <xf numFmtId="1" fontId="20" fillId="4" borderId="12" xfId="0" applyNumberFormat="1" applyFont="1" applyFill="1" applyBorder="1" applyAlignment="1" applyProtection="1">
      <alignment horizontal="center" vertical="center"/>
      <protection locked="0"/>
    </xf>
    <xf numFmtId="0" fontId="4" fillId="2" borderId="0" xfId="0" applyFont="1" applyFill="1" applyAlignment="1">
      <alignment horizontal="left" vertical="center" wrapText="1"/>
    </xf>
    <xf numFmtId="0" fontId="4" fillId="2" borderId="54" xfId="0" applyFont="1" applyFill="1" applyBorder="1" applyAlignment="1">
      <alignment horizontal="left" vertical="center" wrapText="1"/>
    </xf>
    <xf numFmtId="0" fontId="4" fillId="2" borderId="35" xfId="0" applyFont="1" applyFill="1" applyBorder="1" applyAlignment="1">
      <alignment horizontal="center" vertical="center" wrapText="1"/>
    </xf>
    <xf numFmtId="0" fontId="4" fillId="2" borderId="45" xfId="0" applyFont="1" applyFill="1" applyBorder="1" applyAlignment="1">
      <alignment horizontal="center" vertical="center" wrapText="1"/>
    </xf>
    <xf numFmtId="0" fontId="4" fillId="2" borderId="38" xfId="0" applyFont="1" applyFill="1" applyBorder="1" applyAlignment="1">
      <alignment horizontal="left" vertical="center" wrapText="1"/>
    </xf>
    <xf numFmtId="0" fontId="4" fillId="2" borderId="39" xfId="0" applyFont="1" applyFill="1" applyBorder="1" applyAlignment="1">
      <alignment horizontal="left" vertical="center" wrapText="1"/>
    </xf>
    <xf numFmtId="0" fontId="0" fillId="2" borderId="38" xfId="0" applyFill="1" applyBorder="1" applyAlignment="1">
      <alignment horizontal="center" vertical="center"/>
    </xf>
    <xf numFmtId="0" fontId="0" fillId="2" borderId="39" xfId="0" applyFill="1" applyBorder="1" applyAlignment="1">
      <alignment horizontal="center" vertical="center"/>
    </xf>
    <xf numFmtId="0" fontId="4" fillId="2" borderId="9" xfId="0" applyFont="1" applyFill="1" applyBorder="1" applyAlignment="1">
      <alignment horizontal="left" vertical="center" wrapText="1"/>
    </xf>
    <xf numFmtId="0" fontId="4" fillId="2" borderId="37" xfId="0" applyFont="1" applyFill="1" applyBorder="1" applyAlignment="1">
      <alignment horizontal="left" vertical="center" wrapText="1"/>
    </xf>
    <xf numFmtId="0" fontId="4" fillId="4" borderId="9" xfId="0" applyFont="1" applyFill="1" applyBorder="1" applyAlignment="1" applyProtection="1">
      <alignment horizontal="center" vertical="center" wrapText="1"/>
      <protection locked="0"/>
    </xf>
    <xf numFmtId="0" fontId="4" fillId="4" borderId="11" xfId="0" applyFont="1" applyFill="1" applyBorder="1" applyAlignment="1" applyProtection="1">
      <alignment horizontal="center" vertical="center" wrapText="1"/>
      <protection locked="0"/>
    </xf>
    <xf numFmtId="0" fontId="4" fillId="4" borderId="12" xfId="0" applyFont="1" applyFill="1" applyBorder="1" applyAlignment="1" applyProtection="1">
      <alignment horizontal="center" vertical="center" wrapText="1"/>
      <protection locked="0"/>
    </xf>
    <xf numFmtId="0" fontId="4" fillId="2" borderId="31" xfId="0" applyFont="1" applyFill="1" applyBorder="1" applyAlignment="1">
      <alignment horizontal="left" vertical="center" wrapText="1"/>
    </xf>
    <xf numFmtId="0" fontId="4" fillId="2" borderId="48" xfId="0" applyFont="1" applyFill="1" applyBorder="1" applyAlignment="1">
      <alignment horizontal="left" vertical="center" wrapText="1"/>
    </xf>
    <xf numFmtId="0" fontId="4" fillId="0" borderId="37" xfId="0" applyFont="1" applyBorder="1" applyAlignment="1" applyProtection="1">
      <alignment horizontal="center" vertical="top" wrapText="1"/>
      <protection locked="0"/>
    </xf>
    <xf numFmtId="0" fontId="4" fillId="0" borderId="39" xfId="0" applyFont="1" applyBorder="1" applyAlignment="1" applyProtection="1">
      <alignment horizontal="center" vertical="top" wrapText="1"/>
      <protection locked="0"/>
    </xf>
    <xf numFmtId="0" fontId="4" fillId="0" borderId="31" xfId="0" applyFont="1" applyBorder="1" applyAlignment="1" applyProtection="1">
      <alignment horizontal="center" vertical="top" wrapText="1"/>
      <protection locked="0"/>
    </xf>
    <xf numFmtId="0" fontId="4" fillId="0" borderId="33" xfId="0" applyFont="1" applyBorder="1" applyAlignment="1" applyProtection="1">
      <alignment horizontal="center" vertical="top" wrapText="1"/>
      <protection locked="0"/>
    </xf>
    <xf numFmtId="0" fontId="4" fillId="0" borderId="25" xfId="0" applyFont="1" applyBorder="1" applyAlignment="1" applyProtection="1">
      <alignment horizontal="center" vertical="top" wrapText="1"/>
      <protection locked="0"/>
    </xf>
    <xf numFmtId="0" fontId="4" fillId="0" borderId="22" xfId="0" applyFont="1" applyBorder="1" applyAlignment="1" applyProtection="1">
      <alignment horizontal="center" vertical="top" wrapText="1"/>
      <protection locked="0"/>
    </xf>
    <xf numFmtId="0" fontId="4" fillId="0" borderId="49" xfId="0" applyFont="1" applyBorder="1" applyAlignment="1" applyProtection="1">
      <alignment horizontal="center" vertical="top" wrapText="1"/>
      <protection locked="0"/>
    </xf>
    <xf numFmtId="0" fontId="4" fillId="0" borderId="50" xfId="0" applyFont="1" applyBorder="1" applyAlignment="1" applyProtection="1">
      <alignment horizontal="center" vertical="top" wrapText="1"/>
      <protection locked="0"/>
    </xf>
    <xf numFmtId="0" fontId="20" fillId="4" borderId="9" xfId="0" applyFont="1" applyFill="1" applyBorder="1" applyAlignment="1" applyProtection="1">
      <alignment horizontal="center" vertical="center" wrapText="1"/>
      <protection locked="0"/>
    </xf>
    <xf numFmtId="0" fontId="20" fillId="4" borderId="11" xfId="0" applyFont="1" applyFill="1" applyBorder="1" applyAlignment="1" applyProtection="1">
      <alignment horizontal="center" vertical="center" wrapText="1"/>
      <protection locked="0"/>
    </xf>
    <xf numFmtId="0" fontId="20" fillId="4" borderId="12" xfId="0" applyFont="1" applyFill="1" applyBorder="1" applyAlignment="1" applyProtection="1">
      <alignment horizontal="center" vertical="center" wrapText="1"/>
      <protection locked="0"/>
    </xf>
    <xf numFmtId="0" fontId="4" fillId="2" borderId="4" xfId="0" applyFont="1" applyFill="1" applyBorder="1" applyAlignment="1">
      <alignment horizontal="left" vertical="center" wrapText="1" indent="1"/>
    </xf>
    <xf numFmtId="0" fontId="4" fillId="2" borderId="16" xfId="0" applyFont="1" applyFill="1" applyBorder="1" applyAlignment="1">
      <alignment horizontal="left" vertical="center" wrapText="1" indent="1"/>
    </xf>
    <xf numFmtId="0" fontId="4" fillId="0" borderId="19" xfId="0" applyFont="1" applyBorder="1" applyAlignment="1" applyProtection="1">
      <alignment horizontal="left" vertical="center" wrapText="1"/>
      <protection locked="0"/>
    </xf>
    <xf numFmtId="0" fontId="4" fillId="0" borderId="4" xfId="0" applyFont="1" applyBorder="1" applyAlignment="1" applyProtection="1">
      <alignment horizontal="left" vertical="center"/>
      <protection locked="0"/>
    </xf>
    <xf numFmtId="0" fontId="4" fillId="0" borderId="5" xfId="0" applyFont="1" applyBorder="1" applyAlignment="1" applyProtection="1">
      <alignment horizontal="left" vertical="center"/>
      <protection locked="0"/>
    </xf>
    <xf numFmtId="0" fontId="6" fillId="0" borderId="1" xfId="0" applyFont="1" applyBorder="1" applyAlignment="1">
      <alignment horizontal="center" vertical="center"/>
    </xf>
    <xf numFmtId="177" fontId="6" fillId="0" borderId="1" xfId="0" applyNumberFormat="1" applyFont="1" applyBorder="1" applyAlignment="1" applyProtection="1">
      <alignment horizontal="center" vertical="center"/>
      <protection locked="0"/>
    </xf>
    <xf numFmtId="0" fontId="3" fillId="3" borderId="17" xfId="0" applyFont="1" applyFill="1" applyBorder="1" applyAlignment="1">
      <alignment vertical="center" wrapText="1"/>
    </xf>
    <xf numFmtId="0" fontId="3" fillId="3" borderId="2" xfId="0" applyFont="1" applyFill="1" applyBorder="1" applyAlignment="1">
      <alignment vertical="center" wrapText="1"/>
    </xf>
    <xf numFmtId="0" fontId="3" fillId="3" borderId="18" xfId="0" applyFont="1" applyFill="1" applyBorder="1" applyAlignment="1">
      <alignment vertical="center" wrapText="1"/>
    </xf>
    <xf numFmtId="0" fontId="4" fillId="0" borderId="26" xfId="0" applyFont="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2" borderId="41" xfId="0" applyFont="1" applyFill="1" applyBorder="1" applyAlignment="1">
      <alignment horizontal="left" vertical="center" wrapText="1"/>
    </xf>
    <xf numFmtId="0" fontId="4" fillId="2" borderId="1" xfId="0" applyFont="1" applyFill="1" applyBorder="1" applyAlignment="1">
      <alignment horizontal="left" vertical="center" wrapText="1" indent="1"/>
    </xf>
    <xf numFmtId="0" fontId="4" fillId="2" borderId="7" xfId="0" applyFont="1" applyFill="1" applyBorder="1" applyAlignment="1">
      <alignment horizontal="left" vertical="center" wrapText="1" indent="1"/>
    </xf>
    <xf numFmtId="0" fontId="4" fillId="2" borderId="11" xfId="0" applyFont="1" applyFill="1" applyBorder="1" applyAlignment="1">
      <alignment horizontal="left" vertical="center" indent="1"/>
    </xf>
    <xf numFmtId="0" fontId="4" fillId="2" borderId="10" xfId="0" applyFont="1" applyFill="1" applyBorder="1" applyAlignment="1">
      <alignment horizontal="left" vertical="center" indent="1"/>
    </xf>
    <xf numFmtId="0" fontId="4" fillId="0" borderId="25" xfId="0" applyFont="1" applyBorder="1" applyAlignment="1" applyProtection="1">
      <alignment horizontal="left" vertical="center" wrapText="1"/>
      <protection locked="0"/>
    </xf>
    <xf numFmtId="0" fontId="4" fillId="0" borderId="1" xfId="0" applyFont="1" applyBorder="1" applyAlignment="1" applyProtection="1">
      <alignment horizontal="left" vertical="center"/>
      <protection locked="0"/>
    </xf>
    <xf numFmtId="0" fontId="4" fillId="0" borderId="1" xfId="0" applyFont="1" applyBorder="1" applyAlignment="1" applyProtection="1">
      <alignment horizontal="left" vertical="center" wrapText="1"/>
      <protection locked="0"/>
    </xf>
    <xf numFmtId="0" fontId="4" fillId="0" borderId="7" xfId="0" applyFont="1" applyBorder="1" applyAlignment="1" applyProtection="1">
      <alignment horizontal="left" vertical="center"/>
      <protection locked="0"/>
    </xf>
    <xf numFmtId="0" fontId="4" fillId="0" borderId="9"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4" fillId="0" borderId="11" xfId="0" applyFont="1" applyBorder="1" applyAlignment="1" applyProtection="1">
      <alignment vertical="center" wrapText="1"/>
      <protection locked="0"/>
    </xf>
    <xf numFmtId="0" fontId="4" fillId="0" borderId="12" xfId="0" applyFont="1" applyBorder="1" applyAlignment="1" applyProtection="1">
      <alignment vertical="center" wrapText="1"/>
      <protection locked="0"/>
    </xf>
    <xf numFmtId="0" fontId="0" fillId="0" borderId="14" xfId="0" applyBorder="1" applyAlignment="1" applyProtection="1">
      <alignment horizontal="center" vertical="center"/>
      <protection locked="0"/>
    </xf>
    <xf numFmtId="0" fontId="16" fillId="0" borderId="56" xfId="0" applyFont="1" applyBorder="1" applyAlignment="1">
      <alignment horizontal="center" vertical="top"/>
    </xf>
    <xf numFmtId="0" fontId="16" fillId="0" borderId="67" xfId="0" applyFont="1" applyBorder="1" applyAlignment="1">
      <alignment horizontal="center" vertical="top"/>
    </xf>
    <xf numFmtId="0" fontId="4" fillId="2" borderId="4"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0" fillId="0" borderId="19"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16" fillId="0" borderId="68" xfId="0" applyFont="1" applyBorder="1" applyAlignment="1">
      <alignment horizontal="center" vertical="top"/>
    </xf>
    <xf numFmtId="0" fontId="16" fillId="0" borderId="53" xfId="0" applyFont="1" applyBorder="1" applyAlignment="1">
      <alignment horizontal="center" vertical="top"/>
    </xf>
    <xf numFmtId="0" fontId="4" fillId="2" borderId="27" xfId="0" applyFont="1" applyFill="1" applyBorder="1" applyAlignment="1">
      <alignment horizontal="left" vertical="center" wrapText="1"/>
    </xf>
    <xf numFmtId="0" fontId="4" fillId="2" borderId="47" xfId="0" applyFont="1" applyFill="1" applyBorder="1" applyAlignment="1">
      <alignment horizontal="left" vertical="center" wrapText="1"/>
    </xf>
    <xf numFmtId="0" fontId="4" fillId="2" borderId="25" xfId="0" applyFont="1" applyFill="1" applyBorder="1" applyAlignment="1" applyProtection="1">
      <alignment horizontal="left" vertical="center"/>
      <protection locked="0"/>
    </xf>
    <xf numFmtId="0" fontId="4" fillId="2" borderId="1" xfId="0" applyFont="1" applyFill="1" applyBorder="1" applyAlignment="1" applyProtection="1">
      <alignment horizontal="left" vertical="center"/>
      <protection locked="0"/>
    </xf>
    <xf numFmtId="0" fontId="4" fillId="2" borderId="4" xfId="0" applyFont="1" applyFill="1" applyBorder="1" applyAlignment="1" applyProtection="1">
      <alignment horizontal="left" vertical="center"/>
      <protection locked="0"/>
    </xf>
    <xf numFmtId="0" fontId="4" fillId="2" borderId="5" xfId="0" applyFont="1" applyFill="1" applyBorder="1" applyAlignment="1" applyProtection="1">
      <alignment horizontal="left" vertical="center"/>
      <protection locked="0"/>
    </xf>
    <xf numFmtId="0" fontId="4" fillId="0" borderId="13" xfId="0" applyFont="1" applyBorder="1" applyAlignment="1" applyProtection="1">
      <alignment horizontal="center" vertical="center"/>
      <protection locked="0"/>
    </xf>
    <xf numFmtId="0" fontId="4" fillId="0" borderId="44" xfId="0" applyFont="1" applyBorder="1" applyAlignment="1" applyProtection="1">
      <alignment horizontal="center" vertical="center"/>
      <protection locked="0"/>
    </xf>
    <xf numFmtId="0" fontId="4" fillId="0" borderId="42" xfId="0" applyFont="1" applyBorder="1" applyAlignment="1" applyProtection="1">
      <alignment horizontal="center" vertical="center"/>
      <protection locked="0"/>
    </xf>
    <xf numFmtId="0" fontId="4" fillId="0" borderId="62" xfId="0" applyFont="1" applyBorder="1" applyAlignment="1" applyProtection="1">
      <alignment horizontal="center" vertical="center"/>
      <protection locked="0"/>
    </xf>
    <xf numFmtId="0" fontId="4" fillId="0" borderId="55" xfId="0" applyFont="1" applyBorder="1" applyAlignment="1" applyProtection="1">
      <alignment horizontal="center" vertical="center"/>
      <protection locked="0"/>
    </xf>
    <xf numFmtId="0" fontId="4" fillId="2" borderId="11"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20" fillId="0" borderId="10" xfId="0" applyFont="1" applyBorder="1" applyAlignment="1" applyProtection="1">
      <alignment horizontal="center" vertical="center" wrapText="1"/>
      <protection locked="0"/>
    </xf>
    <xf numFmtId="0" fontId="12" fillId="0" borderId="62" xfId="0" applyFont="1" applyBorder="1" applyAlignment="1">
      <alignment horizontal="center" vertical="top"/>
    </xf>
    <xf numFmtId="0" fontId="12" fillId="0" borderId="55" xfId="0" applyFont="1" applyBorder="1" applyAlignment="1">
      <alignment horizontal="center" vertical="top"/>
    </xf>
    <xf numFmtId="0" fontId="4" fillId="0" borderId="25"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34" xfId="0" applyFont="1" applyBorder="1" applyAlignment="1" applyProtection="1">
      <alignment horizontal="center" vertical="center"/>
      <protection locked="0"/>
    </xf>
    <xf numFmtId="0" fontId="4" fillId="0" borderId="24"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49" fontId="3" fillId="3" borderId="17" xfId="0" applyNumberFormat="1" applyFont="1" applyFill="1" applyBorder="1" applyAlignment="1">
      <alignment horizontal="left" vertical="center" wrapText="1"/>
    </xf>
    <xf numFmtId="49" fontId="3" fillId="3" borderId="2" xfId="0" applyNumberFormat="1" applyFont="1" applyFill="1" applyBorder="1" applyAlignment="1">
      <alignment horizontal="left" vertical="center" wrapText="1"/>
    </xf>
    <xf numFmtId="49" fontId="3" fillId="3" borderId="18" xfId="0" applyNumberFormat="1" applyFont="1" applyFill="1" applyBorder="1" applyAlignment="1">
      <alignment horizontal="left" vertical="center" wrapText="1"/>
    </xf>
    <xf numFmtId="0" fontId="4" fillId="0" borderId="9"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4" fillId="2" borderId="20" xfId="0" applyFont="1" applyFill="1" applyBorder="1" applyAlignment="1">
      <alignment horizontal="left" vertical="center" wrapText="1" indent="1"/>
    </xf>
    <xf numFmtId="0" fontId="4" fillId="2" borderId="0" xfId="0" applyFont="1" applyFill="1" applyAlignment="1">
      <alignment horizontal="left" vertical="center" wrapText="1" indent="1"/>
    </xf>
    <xf numFmtId="0" fontId="4" fillId="2" borderId="54" xfId="0" applyFont="1" applyFill="1" applyBorder="1" applyAlignment="1">
      <alignment horizontal="left" vertical="center" wrapText="1" indent="1"/>
    </xf>
    <xf numFmtId="0" fontId="0" fillId="0" borderId="56"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4" fillId="2" borderId="28" xfId="0" applyFont="1" applyFill="1" applyBorder="1" applyAlignment="1">
      <alignment horizontal="left" vertical="center" wrapText="1" indent="1"/>
    </xf>
    <xf numFmtId="0" fontId="4" fillId="2" borderId="14" xfId="0" applyFont="1" applyFill="1" applyBorder="1" applyAlignment="1">
      <alignment horizontal="left" vertical="center" wrapText="1" indent="1"/>
    </xf>
    <xf numFmtId="0" fontId="4" fillId="2" borderId="33" xfId="0" applyFont="1" applyFill="1" applyBorder="1" applyAlignment="1">
      <alignment horizontal="left" vertical="center" wrapText="1" indent="1"/>
    </xf>
    <xf numFmtId="0" fontId="4" fillId="2" borderId="6" xfId="0" applyFont="1" applyFill="1" applyBorder="1" applyAlignment="1">
      <alignment horizontal="left" vertical="center" wrapText="1" indent="1"/>
    </xf>
    <xf numFmtId="0" fontId="4" fillId="2" borderId="22" xfId="0" applyFont="1" applyFill="1" applyBorder="1" applyAlignment="1">
      <alignment horizontal="left" vertical="center" wrapText="1" indent="1"/>
    </xf>
    <xf numFmtId="0" fontId="4" fillId="2" borderId="46" xfId="0" applyFont="1" applyFill="1" applyBorder="1" applyAlignment="1">
      <alignment horizontal="left" vertical="center" wrapText="1" indent="1"/>
    </xf>
    <xf numFmtId="0" fontId="4" fillId="2" borderId="27" xfId="0" applyFont="1" applyFill="1" applyBorder="1" applyAlignment="1">
      <alignment horizontal="left" vertical="center" wrapText="1" indent="1"/>
    </xf>
    <xf numFmtId="0" fontId="4" fillId="2" borderId="47" xfId="0" applyFont="1" applyFill="1" applyBorder="1" applyAlignment="1">
      <alignment horizontal="left" vertical="center" wrapText="1" indent="1"/>
    </xf>
    <xf numFmtId="0" fontId="4" fillId="0" borderId="19"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3" fillId="3" borderId="36" xfId="0" applyFont="1" applyFill="1" applyBorder="1" applyAlignment="1">
      <alignment horizontal="left" vertical="center" wrapText="1"/>
    </xf>
    <xf numFmtId="0" fontId="3" fillId="3" borderId="51" xfId="0" applyFont="1" applyFill="1" applyBorder="1" applyAlignment="1">
      <alignment horizontal="left" vertical="center" wrapText="1"/>
    </xf>
    <xf numFmtId="0" fontId="3" fillId="3" borderId="52" xfId="0" applyFont="1" applyFill="1" applyBorder="1" applyAlignment="1">
      <alignment horizontal="left" vertical="center" wrapText="1"/>
    </xf>
    <xf numFmtId="0" fontId="4" fillId="2" borderId="13" xfId="0" applyFont="1" applyFill="1" applyBorder="1" applyAlignment="1">
      <alignment horizontal="left" vertical="center" wrapText="1" indent="1"/>
    </xf>
    <xf numFmtId="0" fontId="4" fillId="2" borderId="11" xfId="0" applyFont="1" applyFill="1" applyBorder="1" applyAlignment="1">
      <alignment horizontal="left" vertical="center" wrapText="1" indent="1"/>
    </xf>
    <xf numFmtId="0" fontId="4" fillId="2" borderId="10" xfId="0" applyFont="1" applyFill="1" applyBorder="1" applyAlignment="1">
      <alignment horizontal="left" vertical="center" wrapText="1" indent="1"/>
    </xf>
    <xf numFmtId="0" fontId="4" fillId="0" borderId="9" xfId="0" applyFont="1" applyBorder="1" applyAlignment="1" applyProtection="1">
      <alignment horizontal="center" vertical="center" wrapText="1"/>
      <protection locked="0"/>
    </xf>
    <xf numFmtId="0" fontId="20" fillId="0" borderId="10" xfId="0" applyFont="1" applyBorder="1" applyAlignment="1" applyProtection="1">
      <alignment horizontal="center" vertical="center"/>
      <protection locked="0"/>
    </xf>
    <xf numFmtId="0" fontId="3" fillId="3" borderId="17"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18" xfId="0" applyFont="1" applyFill="1" applyBorder="1" applyAlignment="1">
      <alignment horizontal="left" vertical="center" wrapText="1"/>
    </xf>
    <xf numFmtId="0" fontId="4" fillId="0" borderId="26"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51" xfId="0" applyFont="1" applyBorder="1" applyAlignment="1" applyProtection="1">
      <alignment horizontal="center" vertical="center"/>
      <protection locked="0"/>
    </xf>
    <xf numFmtId="0" fontId="4" fillId="0" borderId="57" xfId="0" applyFont="1" applyBorder="1" applyAlignment="1" applyProtection="1">
      <alignment horizontal="center" vertical="center"/>
      <protection locked="0"/>
    </xf>
    <xf numFmtId="0" fontId="4" fillId="2" borderId="1" xfId="0" applyFont="1" applyFill="1" applyBorder="1" applyAlignment="1">
      <alignment horizontal="left" vertical="center"/>
    </xf>
    <xf numFmtId="0" fontId="4" fillId="2" borderId="22" xfId="0" applyFont="1" applyFill="1" applyBorder="1" applyAlignment="1">
      <alignment horizontal="left" vertical="center"/>
    </xf>
    <xf numFmtId="0" fontId="4" fillId="0" borderId="3" xfId="0" applyFont="1" applyBorder="1" applyAlignment="1" applyProtection="1">
      <alignment horizontal="center" vertical="center"/>
      <protection locked="0"/>
    </xf>
    <xf numFmtId="0" fontId="13" fillId="3" borderId="2" xfId="0" applyFont="1" applyFill="1" applyBorder="1" applyAlignment="1">
      <alignment horizontal="left" vertical="center" wrapText="1"/>
    </xf>
    <xf numFmtId="0" fontId="4" fillId="2" borderId="27" xfId="0" applyFont="1" applyFill="1" applyBorder="1" applyAlignment="1">
      <alignment horizontal="left" vertical="center"/>
    </xf>
    <xf numFmtId="0" fontId="4" fillId="2" borderId="47" xfId="0" applyFont="1" applyFill="1" applyBorder="1" applyAlignment="1">
      <alignment horizontal="left" vertical="center"/>
    </xf>
    <xf numFmtId="0" fontId="4" fillId="2" borderId="11" xfId="0" applyFont="1" applyFill="1" applyBorder="1" applyAlignment="1">
      <alignment horizontal="left" vertical="center"/>
    </xf>
    <xf numFmtId="0" fontId="4" fillId="2" borderId="10" xfId="0" applyFont="1" applyFill="1" applyBorder="1" applyAlignment="1">
      <alignment horizontal="left" vertical="center"/>
    </xf>
    <xf numFmtId="0" fontId="4" fillId="0" borderId="30"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178" fontId="19" fillId="0" borderId="69" xfId="0" applyNumberFormat="1" applyFont="1" applyBorder="1" applyAlignment="1" applyProtection="1">
      <alignment horizontal="center" vertical="center"/>
      <protection locked="0"/>
    </xf>
    <xf numFmtId="178" fontId="19" fillId="0" borderId="10" xfId="0" applyNumberFormat="1" applyFont="1" applyBorder="1" applyAlignment="1" applyProtection="1">
      <alignment horizontal="center" vertical="center"/>
      <protection locked="0"/>
    </xf>
    <xf numFmtId="0" fontId="4" fillId="2" borderId="28" xfId="0" applyFont="1" applyFill="1" applyBorder="1" applyAlignment="1">
      <alignment horizontal="left" vertical="center" wrapText="1"/>
    </xf>
    <xf numFmtId="0" fontId="4" fillId="2" borderId="59" xfId="0" applyFont="1" applyFill="1" applyBorder="1" applyAlignment="1">
      <alignment horizontal="left" vertical="center" wrapText="1"/>
    </xf>
    <xf numFmtId="0" fontId="4" fillId="2" borderId="46" xfId="0" applyFont="1" applyFill="1" applyBorder="1" applyAlignment="1">
      <alignment horizontal="left" vertical="center" wrapText="1"/>
    </xf>
    <xf numFmtId="0" fontId="4" fillId="2" borderId="61" xfId="0" applyFont="1" applyFill="1" applyBorder="1" applyAlignment="1">
      <alignment horizontal="left" vertical="center" wrapText="1"/>
    </xf>
    <xf numFmtId="0" fontId="4" fillId="2" borderId="42" xfId="0" applyFont="1" applyFill="1" applyBorder="1" applyAlignment="1">
      <alignment horizontal="left" vertical="center" wrapText="1" indent="1"/>
    </xf>
    <xf numFmtId="0" fontId="4" fillId="2" borderId="43" xfId="0" applyFont="1" applyFill="1" applyBorder="1" applyAlignment="1">
      <alignment horizontal="left" vertical="center" wrapText="1" indent="1"/>
    </xf>
    <xf numFmtId="0" fontId="10" fillId="0" borderId="0" xfId="0" applyFont="1" applyAlignment="1">
      <alignment horizontal="left" vertical="center"/>
    </xf>
    <xf numFmtId="0" fontId="10" fillId="0" borderId="0" xfId="0" applyFont="1" applyAlignment="1">
      <alignment horizontal="left" vertical="top"/>
    </xf>
  </cellXfs>
  <cellStyles count="2">
    <cellStyle name="標準" xfId="0" builtinId="0"/>
    <cellStyle name="標準 3" xfId="1" xr:uid="{6C080670-FDA2-495E-A2E6-398E8B4D6DC8}"/>
  </cellStyles>
  <dxfs count="16">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metadata.xml" Type="http://schemas.openxmlformats.org/officeDocument/2006/relationships/sheetMetadata"/><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ctrlProps/ctrlProp1.xml><?xml version="1.0" encoding="utf-8"?>
<formControlPr xmlns="http://schemas.microsoft.com/office/spreadsheetml/2009/9/main" objectType="CheckBox" fmlaLink="$L$28" lockText="1"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Radio" firstButton="1" fmlaLink="$L$75"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L$46"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Radio" firstButton="1" fmlaLink="$L$47"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firstButton="1" fmlaLink="$L$8" lockText="1"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Radio" firstButton="1" fmlaLink="$L$6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GBox" noThreeD="1"/>
</file>

<file path=xl/ctrlProps/ctrlProp114.xml><?xml version="1.0" encoding="utf-8"?>
<formControlPr xmlns="http://schemas.microsoft.com/office/spreadsheetml/2009/9/main" objectType="Radio" firstButton="1" fmlaLink="$L$68"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GBox" noThreeD="1"/>
</file>

<file path=xl/ctrlProps/ctrlProp117.xml><?xml version="1.0" encoding="utf-8"?>
<formControlPr xmlns="http://schemas.microsoft.com/office/spreadsheetml/2009/9/main" objectType="Radio" firstButton="1" fmlaLink="$L$10"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Radio" firstButton="1" fmlaLink="$L$15"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K$28"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Radio" firstButton="1" fmlaLink="$L$22"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Radio" firstButton="1" fmlaLink="$L$26"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fmlaLink="$K$59" lockText="1" noThreeD="1"/>
</file>

<file path=xl/ctrlProps/ctrlProp30.xml><?xml version="1.0" encoding="utf-8"?>
<formControlPr xmlns="http://schemas.microsoft.com/office/spreadsheetml/2009/9/main" objectType="Radio" firstButton="1" fmlaLink="$L$27"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Radio" firstButton="1" fmlaLink="$L$31"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fmlaLink="$L$33"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fmlaLink="$L$59" lockText="1" noThreeD="1"/>
</file>

<file path=xl/ctrlProps/ctrlProp40.xml><?xml version="1.0" encoding="utf-8"?>
<formControlPr xmlns="http://schemas.microsoft.com/office/spreadsheetml/2009/9/main" objectType="Radio" firstButton="1" fmlaLink="$L$34"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firstButton="1" fmlaLink="$L$35"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Radio" firstButton="1" fmlaLink="$L$36"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L$37" lockText="1" noThreeD="1"/>
</file>

<file path=xl/ctrlProps/ctrlProp5.xml><?xml version="1.0" encoding="utf-8"?>
<formControlPr xmlns="http://schemas.microsoft.com/office/spreadsheetml/2009/9/main" objectType="CheckBox" fmlaLink="$P$69"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Radio" firstButton="1" fmlaLink="$L$40"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firstButton="1" fmlaLink="$L$41"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fmlaLink="$L$42"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CheckBox" fmlaLink="$Q$69" lockText="1"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Radio" firstButton="1" fmlaLink="$L$49"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firstButton="1" fmlaLink="$L$52"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CheckBox" fmlaLink="$R$69" lockText="1" noThreeD="1"/>
</file>

<file path=xl/ctrlProps/ctrlProp70.xml><?xml version="1.0" encoding="utf-8"?>
<formControlPr xmlns="http://schemas.microsoft.com/office/spreadsheetml/2009/9/main" objectType="Radio" firstButton="1" fmlaLink="$L$53"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Radio" firstButton="1" fmlaLink="$L$54"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Radio" firstButton="1" fmlaLink="$L$56"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firstButton="1" fmlaLink="$L$7" lockText="1" noThreeD="1"/>
</file>

<file path=xl/ctrlProps/ctrlProp80.xml><?xml version="1.0" encoding="utf-8"?>
<formControlPr xmlns="http://schemas.microsoft.com/office/spreadsheetml/2009/9/main" objectType="Radio" firstButton="1" fmlaLink="$L$57"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Radio" firstButton="1" fmlaLink="$L$58"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L$65"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firstButton="1" fmlaLink="$L$66"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L$71"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GBox" noThreeD="1"/>
</file>

<file path=xl/ctrlProps/ctrlProp96.xml><?xml version="1.0" encoding="utf-8"?>
<formControlPr xmlns="http://schemas.microsoft.com/office/spreadsheetml/2009/9/main" objectType="Radio" firstButton="1" fmlaLink="$L$72"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Radio" firstButton="1" fmlaLink="$L$73" lockText="1" noThreeD="1"/>
</file>

<file path=xl/drawings/drawing1.xml><?xml version="1.0" encoding="utf-8"?>
<xdr:wsDr xmlns:xdr="http://schemas.openxmlformats.org/drawingml/2006/spreadsheetDrawing" xmlns:a="http://schemas.openxmlformats.org/drawingml/2006/main">
  <xdr:twoCellAnchor>
    <xdr:from>
      <xdr:col>5</xdr:col>
      <xdr:colOff>991384</xdr:colOff>
      <xdr:row>54</xdr:row>
      <xdr:rowOff>50219</xdr:rowOff>
    </xdr:from>
    <xdr:to>
      <xdr:col>6</xdr:col>
      <xdr:colOff>46822</xdr:colOff>
      <xdr:row>54</xdr:row>
      <xdr:rowOff>421798</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3658384" y="20214644"/>
          <a:ext cx="531813" cy="371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823193</xdr:colOff>
      <xdr:row>59</xdr:row>
      <xdr:rowOff>387568</xdr:rowOff>
    </xdr:from>
    <xdr:to>
      <xdr:col>9</xdr:col>
      <xdr:colOff>1282960</xdr:colOff>
      <xdr:row>61</xdr:row>
      <xdr:rowOff>107836</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9405412" y="23140655"/>
          <a:ext cx="459767" cy="7116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730780</xdr:colOff>
      <xdr:row>18</xdr:row>
      <xdr:rowOff>49005</xdr:rowOff>
    </xdr:from>
    <xdr:to>
      <xdr:col>9</xdr:col>
      <xdr:colOff>971938</xdr:colOff>
      <xdr:row>18</xdr:row>
      <xdr:rowOff>317498</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303280" y="6240255"/>
          <a:ext cx="241158" cy="268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674963</xdr:colOff>
      <xdr:row>17</xdr:row>
      <xdr:rowOff>157148</xdr:rowOff>
    </xdr:from>
    <xdr:to>
      <xdr:col>9</xdr:col>
      <xdr:colOff>899370</xdr:colOff>
      <xdr:row>17</xdr:row>
      <xdr:rowOff>437231</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9247463" y="5500673"/>
          <a:ext cx="224407" cy="28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endParaRPr kumimoji="1" lang="en-US" altLang="ja-JP" sz="1100"/>
        </a:p>
      </xdr:txBody>
    </xdr:sp>
    <xdr:clientData/>
  </xdr:twoCellAnchor>
  <xdr:oneCellAnchor>
    <xdr:from>
      <xdr:col>14</xdr:col>
      <xdr:colOff>127000</xdr:colOff>
      <xdr:row>77</xdr:row>
      <xdr:rowOff>0</xdr:rowOff>
    </xdr:from>
    <xdr:ext cx="184731" cy="264560"/>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1747500" y="3041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89</xdr:row>
      <xdr:rowOff>52917</xdr:rowOff>
    </xdr:from>
    <xdr:ext cx="184731" cy="264560"/>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1747500" y="3513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xdr:col>
      <xdr:colOff>865043</xdr:colOff>
      <xdr:row>41</xdr:row>
      <xdr:rowOff>100302</xdr:rowOff>
    </xdr:from>
    <xdr:ext cx="881227" cy="185448"/>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5008418" y="15683202"/>
          <a:ext cx="881227" cy="1854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（実施していない）</a:t>
          </a:r>
        </a:p>
      </xdr:txBody>
    </xdr:sp>
    <xdr:clientData/>
  </xdr:oneCellAnchor>
  <xdr:oneCellAnchor>
    <xdr:from>
      <xdr:col>6</xdr:col>
      <xdr:colOff>397036</xdr:colOff>
      <xdr:row>72</xdr:row>
      <xdr:rowOff>275226</xdr:rowOff>
    </xdr:from>
    <xdr:ext cx="2161441" cy="209032"/>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540411" y="28450176"/>
          <a:ext cx="2161441"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t>（手帳の活用実績が</a:t>
          </a:r>
          <a:r>
            <a:rPr kumimoji="1" lang="en-US" altLang="ja-JP" sz="700"/>
            <a:t>50</a:t>
          </a:r>
          <a:r>
            <a:rPr kumimoji="1" lang="ja-JP" altLang="en-US" sz="700"/>
            <a:t>％以下）</a:t>
          </a:r>
        </a:p>
      </xdr:txBody>
    </xdr:sp>
    <xdr:clientData/>
  </xdr:oneCellAnchor>
  <xdr:oneCellAnchor>
    <xdr:from>
      <xdr:col>6</xdr:col>
      <xdr:colOff>821685</xdr:colOff>
      <xdr:row>39</xdr:row>
      <xdr:rowOff>98969</xdr:rowOff>
    </xdr:from>
    <xdr:ext cx="1073794" cy="206965"/>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965060" y="14919869"/>
          <a:ext cx="1073794" cy="206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（妥結率が５割以下）</a:t>
          </a:r>
        </a:p>
      </xdr:txBody>
    </xdr:sp>
    <xdr:clientData/>
  </xdr:oneCellAnchor>
  <xdr:twoCellAnchor>
    <xdr:from>
      <xdr:col>9</xdr:col>
      <xdr:colOff>1072570</xdr:colOff>
      <xdr:row>75</xdr:row>
      <xdr:rowOff>41952</xdr:rowOff>
    </xdr:from>
    <xdr:to>
      <xdr:col>9</xdr:col>
      <xdr:colOff>1333948</xdr:colOff>
      <xdr:row>76</xdr:row>
      <xdr:rowOff>2629</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9645070" y="29578977"/>
          <a:ext cx="261378" cy="3988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1114425</xdr:colOff>
          <xdr:row>27</xdr:row>
          <xdr:rowOff>28575</xdr:rowOff>
        </xdr:from>
        <xdr:to>
          <xdr:col>9</xdr:col>
          <xdr:colOff>876300</xdr:colOff>
          <xdr:row>27</xdr:row>
          <xdr:rowOff>371475</xdr:rowOff>
        </xdr:to>
        <xdr:sp macro="" textlink="">
          <xdr:nvSpPr>
            <xdr:cNvPr id="31781" name="Check Box 37" descr="算定&#10;（２４時間開局）&#10;している" hidden="1">
              <a:extLst>
                <a:ext uri="{63B3BB69-23CF-44E3-9099-C40C66FF867C}">
                  <a14:compatExt spid="_x0000_s31781"/>
                </a:ext>
                <a:ext uri="{FF2B5EF4-FFF2-40B4-BE49-F238E27FC236}">
                  <a16:creationId xmlns:a16="http://schemas.microsoft.com/office/drawing/2014/main" id="{00000000-0008-0000-0000-00002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952500</xdr:colOff>
          <xdr:row>27</xdr:row>
          <xdr:rowOff>0</xdr:rowOff>
        </xdr:from>
        <xdr:to>
          <xdr:col>8</xdr:col>
          <xdr:colOff>419100</xdr:colOff>
          <xdr:row>28</xdr:row>
          <xdr:rowOff>19050</xdr:rowOff>
        </xdr:to>
        <xdr:sp macro="" textlink="">
          <xdr:nvSpPr>
            <xdr:cNvPr id="31782" name="Check Box 38" descr="算定&#10;（２４時間開局）&#10;している" hidden="1">
              <a:extLst>
                <a:ext uri="{63B3BB69-23CF-44E3-9099-C40C66FF867C}">
                  <a14:compatExt spid="_x0000_s31782"/>
                </a:ext>
                <a:ext uri="{FF2B5EF4-FFF2-40B4-BE49-F238E27FC236}">
                  <a16:creationId xmlns:a16="http://schemas.microsoft.com/office/drawing/2014/main" id="{00000000-0008-0000-0000-00002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診療所</a:t>
              </a:r>
            </a:p>
          </xdr:txBody>
        </xdr:sp>
        <xdr:clientData/>
      </xdr:twoCellAnchor>
    </mc:Choice>
    <mc:Fallback/>
  </mc:AlternateContent>
  <xdr:oneCellAnchor>
    <xdr:from>
      <xdr:col>7</xdr:col>
      <xdr:colOff>24917</xdr:colOff>
      <xdr:row>53</xdr:row>
      <xdr:rowOff>103268</xdr:rowOff>
    </xdr:from>
    <xdr:ext cx="1350819" cy="209032"/>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644667" y="19867643"/>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→②③④⑤の記入は不要</a:t>
          </a:r>
        </a:p>
      </xdr:txBody>
    </xdr:sp>
    <xdr:clientData/>
  </xdr:oneCellAnchor>
  <xdr:oneCellAnchor>
    <xdr:from>
      <xdr:col>7</xdr:col>
      <xdr:colOff>109388</xdr:colOff>
      <xdr:row>71</xdr:row>
      <xdr:rowOff>135432</xdr:rowOff>
    </xdr:from>
    <xdr:ext cx="1000125" cy="209032"/>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5729138" y="27872232"/>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→③④の記入は不要</a:t>
          </a:r>
        </a:p>
      </xdr:txBody>
    </xdr:sp>
    <xdr:clientData/>
  </xdr:oneCellAnchor>
  <xdr:oneCellAnchor>
    <xdr:from>
      <xdr:col>6</xdr:col>
      <xdr:colOff>681005</xdr:colOff>
      <xdr:row>56</xdr:row>
      <xdr:rowOff>429602</xdr:rowOff>
    </xdr:from>
    <xdr:ext cx="1587500" cy="293683"/>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99565" y="21361742"/>
          <a:ext cx="1587500" cy="2936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600">
              <a:solidFill>
                <a:schemeClr val="tx1"/>
              </a:solidFill>
            </a:rPr>
            <a:t>（後発医薬品新指標の割合が、</a:t>
          </a:r>
          <a:r>
            <a:rPr kumimoji="1" lang="en-US" altLang="ja-JP" sz="600">
              <a:solidFill>
                <a:schemeClr val="tx1"/>
              </a:solidFill>
            </a:rPr>
            <a:t>50</a:t>
          </a:r>
          <a:r>
            <a:rPr kumimoji="1" lang="ja-JP" altLang="en-US" sz="600">
              <a:solidFill>
                <a:schemeClr val="tx1"/>
              </a:solidFill>
            </a:rPr>
            <a:t>％以下）</a:t>
          </a:r>
        </a:p>
      </xdr:txBody>
    </xdr:sp>
    <xdr:clientData/>
  </xdr:oneCellAnchor>
  <xdr:twoCellAnchor>
    <xdr:from>
      <xdr:col>9</xdr:col>
      <xdr:colOff>757076</xdr:colOff>
      <xdr:row>24</xdr:row>
      <xdr:rowOff>23434</xdr:rowOff>
    </xdr:from>
    <xdr:to>
      <xdr:col>9</xdr:col>
      <xdr:colOff>981483</xdr:colOff>
      <xdr:row>24</xdr:row>
      <xdr:rowOff>303517</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329576" y="8538784"/>
          <a:ext cx="224407" cy="28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000"/>
            <a:t>回</a:t>
          </a:r>
          <a:endParaRPr kumimoji="1" lang="en-US" altLang="ja-JP" sz="1000"/>
        </a:p>
      </xdr:txBody>
    </xdr:sp>
    <xdr:clientData/>
  </xdr:twoCellAnchor>
  <xdr:twoCellAnchor>
    <xdr:from>
      <xdr:col>8</xdr:col>
      <xdr:colOff>468262</xdr:colOff>
      <xdr:row>25</xdr:row>
      <xdr:rowOff>171652</xdr:rowOff>
    </xdr:from>
    <xdr:to>
      <xdr:col>9</xdr:col>
      <xdr:colOff>77364</xdr:colOff>
      <xdr:row>25</xdr:row>
      <xdr:rowOff>589955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7573134" y="9045453"/>
          <a:ext cx="1086449" cy="418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900">
              <a:solidFill>
                <a:sysClr val="windowText" lastClr="000000"/>
              </a:solidFill>
            </a:rPr>
            <a:t>回 （１月あたり）</a:t>
          </a:r>
          <a:endParaRPr kumimoji="1" lang="en-US" altLang="ja-JP" sz="900">
            <a:solidFill>
              <a:sysClr val="windowText" lastClr="000000"/>
            </a:solidFill>
          </a:endParaRPr>
        </a:p>
      </xdr:txBody>
    </xdr:sp>
    <xdr:clientData/>
  </xdr:twoCellAnchor>
  <xdr:twoCellAnchor>
    <xdr:from>
      <xdr:col>9</xdr:col>
      <xdr:colOff>791970</xdr:colOff>
      <xdr:row>29</xdr:row>
      <xdr:rowOff>28774</xdr:rowOff>
    </xdr:from>
    <xdr:to>
      <xdr:col>9</xdr:col>
      <xdr:colOff>1205203</xdr:colOff>
      <xdr:row>30</xdr:row>
      <xdr:rowOff>29157</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9374189" y="10720101"/>
          <a:ext cx="413233" cy="3794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a:t>
          </a:r>
          <a:endParaRPr kumimoji="1" lang="en-US" altLang="ja-JP" sz="1100"/>
        </a:p>
      </xdr:txBody>
    </xdr:sp>
    <xdr:clientData/>
  </xdr:twoCellAnchor>
  <xdr:twoCellAnchor>
    <xdr:from>
      <xdr:col>6</xdr:col>
      <xdr:colOff>762012</xdr:colOff>
      <xdr:row>73</xdr:row>
      <xdr:rowOff>222260</xdr:rowOff>
    </xdr:from>
    <xdr:to>
      <xdr:col>7</xdr:col>
      <xdr:colOff>13</xdr:colOff>
      <xdr:row>74</xdr:row>
      <xdr:rowOff>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905387" y="28835360"/>
          <a:ext cx="714376" cy="320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8</xdr:col>
      <xdr:colOff>944741</xdr:colOff>
      <xdr:row>73</xdr:row>
      <xdr:rowOff>251417</xdr:rowOff>
    </xdr:from>
    <xdr:to>
      <xdr:col>9</xdr:col>
      <xdr:colOff>95430</xdr:colOff>
      <xdr:row>74</xdr:row>
      <xdr:rowOff>29158</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040866" y="28864517"/>
          <a:ext cx="627064" cy="320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983350</xdr:colOff>
      <xdr:row>76</xdr:row>
      <xdr:rowOff>89580</xdr:rowOff>
    </xdr:from>
    <xdr:to>
      <xdr:col>10</xdr:col>
      <xdr:colOff>46166</xdr:colOff>
      <xdr:row>77</xdr:row>
      <xdr:rowOff>0</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8679550" y="29998080"/>
          <a:ext cx="388696" cy="3523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xdr:twoCellAnchor>
    <xdr:from>
      <xdr:col>9</xdr:col>
      <xdr:colOff>829763</xdr:colOff>
      <xdr:row>63</xdr:row>
      <xdr:rowOff>7938</xdr:rowOff>
    </xdr:from>
    <xdr:to>
      <xdr:col>9</xdr:col>
      <xdr:colOff>1253801</xdr:colOff>
      <xdr:row>64</xdr:row>
      <xdr:rowOff>23814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9411982" y="24627147"/>
          <a:ext cx="424038" cy="453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oneCellAnchor>
    <xdr:from>
      <xdr:col>14</xdr:col>
      <xdr:colOff>127000</xdr:colOff>
      <xdr:row>77</xdr:row>
      <xdr:rowOff>0</xdr:rowOff>
    </xdr:from>
    <xdr:ext cx="184731" cy="264560"/>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11747500" y="3041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77</xdr:row>
      <xdr:rowOff>0</xdr:rowOff>
    </xdr:from>
    <xdr:ext cx="184731" cy="264560"/>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747500" y="3041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91</xdr:row>
      <xdr:rowOff>52917</xdr:rowOff>
    </xdr:from>
    <xdr:ext cx="184731" cy="264560"/>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1747500" y="370956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6</xdr:col>
          <xdr:colOff>266700</xdr:colOff>
          <xdr:row>58</xdr:row>
          <xdr:rowOff>38100</xdr:rowOff>
        </xdr:from>
        <xdr:to>
          <xdr:col>6</xdr:col>
          <xdr:colOff>609600</xdr:colOff>
          <xdr:row>58</xdr:row>
          <xdr:rowOff>476250</xdr:rowOff>
        </xdr:to>
        <xdr:sp macro="" textlink="">
          <xdr:nvSpPr>
            <xdr:cNvPr id="31804" name="Check Box 60" descr="算定&#10;（２４時間開局）&#10;している" hidden="1">
              <a:extLst>
                <a:ext uri="{63B3BB69-23CF-44E3-9099-C40C66FF867C}">
                  <a14:compatExt spid="_x0000_s31804"/>
                </a:ext>
                <a:ext uri="{FF2B5EF4-FFF2-40B4-BE49-F238E27FC236}">
                  <a16:creationId xmlns:a16="http://schemas.microsoft.com/office/drawing/2014/main" id="{00000000-0008-0000-0000-00003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821826</xdr:colOff>
      <xdr:row>61</xdr:row>
      <xdr:rowOff>248507</xdr:rowOff>
    </xdr:from>
    <xdr:to>
      <xdr:col>9</xdr:col>
      <xdr:colOff>1302398</xdr:colOff>
      <xdr:row>63</xdr:row>
      <xdr:rowOff>244440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9404045" y="23992971"/>
          <a:ext cx="480572" cy="870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812301</xdr:colOff>
      <xdr:row>60</xdr:row>
      <xdr:rowOff>271462</xdr:rowOff>
    </xdr:from>
    <xdr:to>
      <xdr:col>9</xdr:col>
      <xdr:colOff>1253801</xdr:colOff>
      <xdr:row>62</xdr:row>
      <xdr:rowOff>153987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9394520" y="23578554"/>
          <a:ext cx="441500" cy="757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371475</xdr:colOff>
          <xdr:row>58</xdr:row>
          <xdr:rowOff>38100</xdr:rowOff>
        </xdr:from>
        <xdr:to>
          <xdr:col>8</xdr:col>
          <xdr:colOff>723900</xdr:colOff>
          <xdr:row>58</xdr:row>
          <xdr:rowOff>485775</xdr:rowOff>
        </xdr:to>
        <xdr:sp macro="" textlink="">
          <xdr:nvSpPr>
            <xdr:cNvPr id="31805" name="Check Box 61" descr="算定&#10;（２４時間開局）&#10;している" hidden="1">
              <a:extLst>
                <a:ext uri="{63B3BB69-23CF-44E3-9099-C40C66FF867C}">
                  <a14:compatExt spid="_x0000_s31805"/>
                </a:ext>
                <a:ext uri="{FF2B5EF4-FFF2-40B4-BE49-F238E27FC236}">
                  <a16:creationId xmlns:a16="http://schemas.microsoft.com/office/drawing/2014/main" id="{00000000-0008-0000-0000-00003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6</xdr:col>
      <xdr:colOff>258664</xdr:colOff>
      <xdr:row>57</xdr:row>
      <xdr:rowOff>368937</xdr:rowOff>
    </xdr:from>
    <xdr:ext cx="1350819" cy="209032"/>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4402039" y="22047837"/>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oneCellAnchor>
    <xdr:from>
      <xdr:col>8</xdr:col>
      <xdr:colOff>15392</xdr:colOff>
      <xdr:row>57</xdr:row>
      <xdr:rowOff>374523</xdr:rowOff>
    </xdr:from>
    <xdr:ext cx="1350819" cy="209032"/>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7111517" y="22053423"/>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twoCellAnchor>
    <xdr:from>
      <xdr:col>5</xdr:col>
      <xdr:colOff>1065212</xdr:colOff>
      <xdr:row>10</xdr:row>
      <xdr:rowOff>176213</xdr:rowOff>
    </xdr:from>
    <xdr:to>
      <xdr:col>6</xdr:col>
      <xdr:colOff>365694</xdr:colOff>
      <xdr:row>10</xdr:row>
      <xdr:rowOff>344800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732212" y="2414588"/>
          <a:ext cx="776857"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5</xdr:col>
      <xdr:colOff>1058862</xdr:colOff>
      <xdr:row>11</xdr:row>
      <xdr:rowOff>171451</xdr:rowOff>
    </xdr:from>
    <xdr:to>
      <xdr:col>6</xdr:col>
      <xdr:colOff>359344</xdr:colOff>
      <xdr:row>11</xdr:row>
      <xdr:rowOff>340038</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725862" y="2762251"/>
          <a:ext cx="776857"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1165225</xdr:colOff>
      <xdr:row>10</xdr:row>
      <xdr:rowOff>177801</xdr:rowOff>
    </xdr:from>
    <xdr:to>
      <xdr:col>9</xdr:col>
      <xdr:colOff>1388045</xdr:colOff>
      <xdr:row>10</xdr:row>
      <xdr:rowOff>346388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9737725" y="2416176"/>
          <a:ext cx="222820"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1154113</xdr:colOff>
      <xdr:row>11</xdr:row>
      <xdr:rowOff>153988</xdr:rowOff>
    </xdr:from>
    <xdr:to>
      <xdr:col>9</xdr:col>
      <xdr:colOff>1376933</xdr:colOff>
      <xdr:row>11</xdr:row>
      <xdr:rowOff>322575</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9726613" y="2744788"/>
          <a:ext cx="222820"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702605</xdr:colOff>
      <xdr:row>19</xdr:row>
      <xdr:rowOff>38302</xdr:rowOff>
    </xdr:from>
    <xdr:to>
      <xdr:col>9</xdr:col>
      <xdr:colOff>1010816</xdr:colOff>
      <xdr:row>19</xdr:row>
      <xdr:rowOff>306795</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275105" y="6610552"/>
          <a:ext cx="308211" cy="268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693869</xdr:colOff>
      <xdr:row>20</xdr:row>
      <xdr:rowOff>38303</xdr:rowOff>
    </xdr:from>
    <xdr:to>
      <xdr:col>9</xdr:col>
      <xdr:colOff>1020536</xdr:colOff>
      <xdr:row>20</xdr:row>
      <xdr:rowOff>306796</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9266369" y="6991553"/>
          <a:ext cx="326667" cy="268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7</xdr:col>
      <xdr:colOff>589968</xdr:colOff>
      <xdr:row>59</xdr:row>
      <xdr:rowOff>194388</xdr:rowOff>
    </xdr:from>
    <xdr:to>
      <xdr:col>7</xdr:col>
      <xdr:colOff>1130001</xdr:colOff>
      <xdr:row>59</xdr:row>
      <xdr:rowOff>439877</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6209718" y="22978188"/>
          <a:ext cx="540033" cy="245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6</xdr:col>
          <xdr:colOff>419100</xdr:colOff>
          <xdr:row>67</xdr:row>
          <xdr:rowOff>247650</xdr:rowOff>
        </xdr:from>
        <xdr:to>
          <xdr:col>6</xdr:col>
          <xdr:colOff>723900</xdr:colOff>
          <xdr:row>69</xdr:row>
          <xdr:rowOff>85725</xdr:rowOff>
        </xdr:to>
        <xdr:sp macro="" textlink="">
          <xdr:nvSpPr>
            <xdr:cNvPr id="31816" name="Check Box 72" descr="算定&#10;（２４時間開局）&#10;している" hidden="1">
              <a:extLst>
                <a:ext uri="{63B3BB69-23CF-44E3-9099-C40C66FF867C}">
                  <a14:compatExt spid="_x0000_s31816"/>
                </a:ext>
                <a:ext uri="{FF2B5EF4-FFF2-40B4-BE49-F238E27FC236}">
                  <a16:creationId xmlns:a16="http://schemas.microsoft.com/office/drawing/2014/main" id="{00000000-0008-0000-0000-00004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67</xdr:row>
          <xdr:rowOff>228600</xdr:rowOff>
        </xdr:from>
        <xdr:to>
          <xdr:col>7</xdr:col>
          <xdr:colOff>381000</xdr:colOff>
          <xdr:row>69</xdr:row>
          <xdr:rowOff>76200</xdr:rowOff>
        </xdr:to>
        <xdr:sp macro="" textlink="">
          <xdr:nvSpPr>
            <xdr:cNvPr id="31817" name="Check Box 73" descr="算定&#10;（２４時間開局）&#10;している" hidden="1">
              <a:extLst>
                <a:ext uri="{63B3BB69-23CF-44E3-9099-C40C66FF867C}">
                  <a14:compatExt spid="_x0000_s31817"/>
                </a:ext>
                <a:ext uri="{FF2B5EF4-FFF2-40B4-BE49-F238E27FC236}">
                  <a16:creationId xmlns:a16="http://schemas.microsoft.com/office/drawing/2014/main" id="{00000000-0008-0000-0000-00004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67</xdr:row>
          <xdr:rowOff>238125</xdr:rowOff>
        </xdr:from>
        <xdr:to>
          <xdr:col>8</xdr:col>
          <xdr:colOff>552450</xdr:colOff>
          <xdr:row>69</xdr:row>
          <xdr:rowOff>85725</xdr:rowOff>
        </xdr:to>
        <xdr:sp macro="" textlink="">
          <xdr:nvSpPr>
            <xdr:cNvPr id="31818" name="Check Box 74" descr="算定&#10;（２４時間開局）&#10;している" hidden="1">
              <a:extLst>
                <a:ext uri="{63B3BB69-23CF-44E3-9099-C40C66FF867C}">
                  <a14:compatExt spid="_x0000_s31818"/>
                </a:ext>
                <a:ext uri="{FF2B5EF4-FFF2-40B4-BE49-F238E27FC236}">
                  <a16:creationId xmlns:a16="http://schemas.microsoft.com/office/drawing/2014/main" id="{00000000-0008-0000-0000-00004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9</xdr:col>
      <xdr:colOff>332738</xdr:colOff>
      <xdr:row>67</xdr:row>
      <xdr:rowOff>78358</xdr:rowOff>
    </xdr:from>
    <xdr:ext cx="1000125" cy="209032"/>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8905238" y="26367358"/>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→②の記入は不要</a:t>
          </a:r>
        </a:p>
      </xdr:txBody>
    </xdr:sp>
    <xdr:clientData/>
  </xdr:oneCellAnchor>
  <xdr:oneCellAnchor>
    <xdr:from>
      <xdr:col>7</xdr:col>
      <xdr:colOff>5912</xdr:colOff>
      <xdr:row>25</xdr:row>
      <xdr:rowOff>104386</xdr:rowOff>
    </xdr:from>
    <xdr:ext cx="1082348" cy="50482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5625662" y="9000736"/>
          <a:ext cx="1082348" cy="504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solidFill>
                <a:sysClr val="windowText" lastClr="000000"/>
              </a:solidFill>
            </a:rPr>
            <a:t>処方箋受付</a:t>
          </a:r>
          <a:endParaRPr kumimoji="1" lang="en-US" altLang="ja-JP" sz="1000">
            <a:solidFill>
              <a:sysClr val="windowText" lastClr="000000"/>
            </a:solidFill>
          </a:endParaRPr>
        </a:p>
        <a:p>
          <a:r>
            <a:rPr kumimoji="1" lang="ja-JP" altLang="en-US" sz="1000">
              <a:solidFill>
                <a:sysClr val="windowText" lastClr="000000"/>
              </a:solidFill>
            </a:rPr>
            <a:t>　合計回数</a:t>
          </a:r>
          <a:endParaRPr kumimoji="1" lang="en-US" altLang="ja-JP" sz="1000">
            <a:solidFill>
              <a:sysClr val="windowText" lastClr="000000"/>
            </a:solidFill>
          </a:endParaRPr>
        </a:p>
      </xdr:txBody>
    </xdr:sp>
    <xdr:clientData/>
  </xdr:oneCellAnchor>
  <xdr:twoCellAnchor>
    <xdr:from>
      <xdr:col>15</xdr:col>
      <xdr:colOff>763646</xdr:colOff>
      <xdr:row>15</xdr:row>
      <xdr:rowOff>51059</xdr:rowOff>
    </xdr:from>
    <xdr:to>
      <xdr:col>15</xdr:col>
      <xdr:colOff>988053</xdr:colOff>
      <xdr:row>15</xdr:row>
      <xdr:rowOff>331142</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12993746" y="3775334"/>
          <a:ext cx="0" cy="28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15</xdr:row>
      <xdr:rowOff>0</xdr:rowOff>
    </xdr:from>
    <xdr:to>
      <xdr:col>10</xdr:col>
      <xdr:colOff>0</xdr:colOff>
      <xdr:row>15</xdr:row>
      <xdr:rowOff>808891</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8493711" y="3681046"/>
          <a:ext cx="521335" cy="808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17</xdr:row>
      <xdr:rowOff>297180</xdr:rowOff>
    </xdr:from>
    <xdr:to>
      <xdr:col>9</xdr:col>
      <xdr:colOff>1066800</xdr:colOff>
      <xdr:row>17</xdr:row>
      <xdr:rowOff>532328</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8499573" y="5608320"/>
          <a:ext cx="263427" cy="235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7</xdr:col>
      <xdr:colOff>574457</xdr:colOff>
      <xdr:row>48</xdr:row>
      <xdr:rowOff>327791</xdr:rowOff>
    </xdr:from>
    <xdr:to>
      <xdr:col>8</xdr:col>
      <xdr:colOff>10904</xdr:colOff>
      <xdr:row>50</xdr:row>
      <xdr:rowOff>86105</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6194207" y="18101441"/>
          <a:ext cx="912822" cy="55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7</xdr:col>
      <xdr:colOff>574458</xdr:colOff>
      <xdr:row>49</xdr:row>
      <xdr:rowOff>327791</xdr:rowOff>
    </xdr:from>
    <xdr:to>
      <xdr:col>7</xdr:col>
      <xdr:colOff>1341276</xdr:colOff>
      <xdr:row>51</xdr:row>
      <xdr:rowOff>86105</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6194208" y="18501491"/>
          <a:ext cx="766818" cy="55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品目</a:t>
          </a:r>
          <a:endParaRPr kumimoji="1" lang="en-US" altLang="ja-JP" sz="1100"/>
        </a:p>
      </xdr:txBody>
    </xdr:sp>
    <xdr:clientData/>
  </xdr:twoCellAnchor>
  <xdr:twoCellAnchor>
    <xdr:from>
      <xdr:col>7</xdr:col>
      <xdr:colOff>574457</xdr:colOff>
      <xdr:row>49</xdr:row>
      <xdr:rowOff>327791</xdr:rowOff>
    </xdr:from>
    <xdr:to>
      <xdr:col>8</xdr:col>
      <xdr:colOff>10904</xdr:colOff>
      <xdr:row>51</xdr:row>
      <xdr:rowOff>86105</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6194207" y="18501491"/>
          <a:ext cx="912822" cy="55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4</xdr:col>
      <xdr:colOff>58316</xdr:colOff>
      <xdr:row>54</xdr:row>
      <xdr:rowOff>7620</xdr:rowOff>
    </xdr:from>
    <xdr:to>
      <xdr:col>5</xdr:col>
      <xdr:colOff>942780</xdr:colOff>
      <xdr:row>54</xdr:row>
      <xdr:rowOff>144780</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1597556" y="20101560"/>
          <a:ext cx="1737904" cy="137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twoCellAnchor>
    <xdr:from>
      <xdr:col>7</xdr:col>
      <xdr:colOff>1171841</xdr:colOff>
      <xdr:row>54</xdr:row>
      <xdr:rowOff>157131</xdr:rowOff>
    </xdr:from>
    <xdr:to>
      <xdr:col>8</xdr:col>
      <xdr:colOff>43746</xdr:colOff>
      <xdr:row>55</xdr:row>
      <xdr:rowOff>81618</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6791591" y="20321556"/>
          <a:ext cx="348280" cy="372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6</xdr:col>
      <xdr:colOff>1302399</xdr:colOff>
      <xdr:row>54</xdr:row>
      <xdr:rowOff>15239</xdr:rowOff>
    </xdr:from>
    <xdr:to>
      <xdr:col>8</xdr:col>
      <xdr:colOff>38101</xdr:colOff>
      <xdr:row>54</xdr:row>
      <xdr:rowOff>160020</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5020959" y="20109179"/>
          <a:ext cx="1387462" cy="144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oneCellAnchor>
    <xdr:from>
      <xdr:col>9</xdr:col>
      <xdr:colOff>194388</xdr:colOff>
      <xdr:row>66</xdr:row>
      <xdr:rowOff>77756</xdr:rowOff>
    </xdr:from>
    <xdr:ext cx="1350819" cy="209032"/>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8766888" y="25985756"/>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9</xdr:col>
      <xdr:colOff>136072</xdr:colOff>
      <xdr:row>74</xdr:row>
      <xdr:rowOff>97194</xdr:rowOff>
    </xdr:from>
    <xdr:ext cx="1350819" cy="209032"/>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8708572" y="29253219"/>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7</xdr:col>
      <xdr:colOff>369337</xdr:colOff>
      <xdr:row>25</xdr:row>
      <xdr:rowOff>437373</xdr:rowOff>
    </xdr:from>
    <xdr:ext cx="2290948" cy="242374"/>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5989087" y="9333723"/>
          <a:ext cx="229094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solidFill>
                <a:sysClr val="windowText" lastClr="000000"/>
              </a:solidFill>
            </a:rPr>
            <a:t>（整数で記入、小数点以下第１位四捨五入）</a:t>
          </a:r>
        </a:p>
      </xdr:txBody>
    </xdr:sp>
    <xdr:clientData/>
  </xdr:oneCellAnchor>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8</xdr:col>
          <xdr:colOff>990600</xdr:colOff>
          <xdr:row>7</xdr:row>
          <xdr:rowOff>0</xdr:rowOff>
        </xdr:to>
        <xdr:sp macro="" textlink="">
          <xdr:nvSpPr>
            <xdr:cNvPr id="31831" name="Option Button 87" hidden="1">
              <a:extLst>
                <a:ext uri="{63B3BB69-23CF-44E3-9099-C40C66FF867C}">
                  <a14:compatExt spid="_x0000_s31831"/>
                </a:ext>
                <a:ext uri="{FF2B5EF4-FFF2-40B4-BE49-F238E27FC236}">
                  <a16:creationId xmlns:a16="http://schemas.microsoft.com/office/drawing/2014/main" id="{00000000-0008-0000-0000-00005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xdr:row>
          <xdr:rowOff>0</xdr:rowOff>
        </xdr:from>
        <xdr:to>
          <xdr:col>9</xdr:col>
          <xdr:colOff>1333500</xdr:colOff>
          <xdr:row>7</xdr:row>
          <xdr:rowOff>0</xdr:rowOff>
        </xdr:to>
        <xdr:sp macro="" textlink="">
          <xdr:nvSpPr>
            <xdr:cNvPr id="31832" name="Option Button 88" hidden="1">
              <a:extLst>
                <a:ext uri="{63B3BB69-23CF-44E3-9099-C40C66FF867C}">
                  <a14:compatExt spid="_x0000_s31832"/>
                </a:ext>
                <a:ext uri="{FF2B5EF4-FFF2-40B4-BE49-F238E27FC236}">
                  <a16:creationId xmlns:a16="http://schemas.microsoft.com/office/drawing/2014/main" id="{00000000-0008-0000-0000-00005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9</xdr:col>
          <xdr:colOff>1333500</xdr:colOff>
          <xdr:row>7</xdr:row>
          <xdr:rowOff>0</xdr:rowOff>
        </xdr:to>
        <xdr:sp macro="" textlink="">
          <xdr:nvSpPr>
            <xdr:cNvPr id="31833" name="Group Box 89" hidden="1">
              <a:extLst>
                <a:ext uri="{63B3BB69-23CF-44E3-9099-C40C66FF867C}">
                  <a14:compatExt spid="_x0000_s31833"/>
                </a:ext>
                <a:ext uri="{FF2B5EF4-FFF2-40B4-BE49-F238E27FC236}">
                  <a16:creationId xmlns:a16="http://schemas.microsoft.com/office/drawing/2014/main" id="{00000000-0008-0000-0000-000059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xdr:row>
          <xdr:rowOff>9525</xdr:rowOff>
        </xdr:from>
        <xdr:to>
          <xdr:col>4</xdr:col>
          <xdr:colOff>523875</xdr:colOff>
          <xdr:row>8</xdr:row>
          <xdr:rowOff>19050</xdr:rowOff>
        </xdr:to>
        <xdr:sp macro="" textlink="">
          <xdr:nvSpPr>
            <xdr:cNvPr id="31834" name="Option Button 90" hidden="1">
              <a:extLst>
                <a:ext uri="{63B3BB69-23CF-44E3-9099-C40C66FF867C}">
                  <a14:compatExt spid="_x0000_s31834"/>
                </a:ext>
                <a:ext uri="{FF2B5EF4-FFF2-40B4-BE49-F238E27FC236}">
                  <a16:creationId xmlns:a16="http://schemas.microsoft.com/office/drawing/2014/main" id="{00000000-0008-0000-0000-00005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7</xdr:row>
          <xdr:rowOff>9525</xdr:rowOff>
        </xdr:from>
        <xdr:to>
          <xdr:col>5</xdr:col>
          <xdr:colOff>638175</xdr:colOff>
          <xdr:row>8</xdr:row>
          <xdr:rowOff>19050</xdr:rowOff>
        </xdr:to>
        <xdr:sp macro="" textlink="">
          <xdr:nvSpPr>
            <xdr:cNvPr id="31835" name="Option Button 91" hidden="1">
              <a:extLst>
                <a:ext uri="{63B3BB69-23CF-44E3-9099-C40C66FF867C}">
                  <a14:compatExt spid="_x0000_s31835"/>
                </a:ext>
                <a:ext uri="{FF2B5EF4-FFF2-40B4-BE49-F238E27FC236}">
                  <a16:creationId xmlns:a16="http://schemas.microsoft.com/office/drawing/2014/main" id="{00000000-0008-0000-0000-00005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xdr:row>
          <xdr:rowOff>0</xdr:rowOff>
        </xdr:from>
        <xdr:to>
          <xdr:col>6</xdr:col>
          <xdr:colOff>400050</xdr:colOff>
          <xdr:row>8</xdr:row>
          <xdr:rowOff>9525</xdr:rowOff>
        </xdr:to>
        <xdr:sp macro="" textlink="">
          <xdr:nvSpPr>
            <xdr:cNvPr id="31836" name="Option Button 92" hidden="1">
              <a:extLst>
                <a:ext uri="{63B3BB69-23CF-44E3-9099-C40C66FF867C}">
                  <a14:compatExt spid="_x0000_s31836"/>
                </a:ext>
                <a:ext uri="{FF2B5EF4-FFF2-40B4-BE49-F238E27FC236}">
                  <a16:creationId xmlns:a16="http://schemas.microsoft.com/office/drawing/2014/main" id="{00000000-0008-0000-0000-00005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38100</xdr:rowOff>
        </xdr:from>
        <xdr:to>
          <xdr:col>6</xdr:col>
          <xdr:colOff>857250</xdr:colOff>
          <xdr:row>7</xdr:row>
          <xdr:rowOff>209550</xdr:rowOff>
        </xdr:to>
        <xdr:sp macro="" textlink="">
          <xdr:nvSpPr>
            <xdr:cNvPr id="31837" name="Group Box 93" hidden="1">
              <a:extLst>
                <a:ext uri="{63B3BB69-23CF-44E3-9099-C40C66FF867C}">
                  <a14:compatExt spid="_x0000_s31837"/>
                </a:ext>
                <a:ext uri="{FF2B5EF4-FFF2-40B4-BE49-F238E27FC236}">
                  <a16:creationId xmlns:a16="http://schemas.microsoft.com/office/drawing/2014/main" id="{00000000-0008-0000-0000-00005D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57150</xdr:rowOff>
        </xdr:from>
        <xdr:to>
          <xdr:col>2</xdr:col>
          <xdr:colOff>66675</xdr:colOff>
          <xdr:row>14</xdr:row>
          <xdr:rowOff>304800</xdr:rowOff>
        </xdr:to>
        <xdr:sp macro="" textlink="">
          <xdr:nvSpPr>
            <xdr:cNvPr id="31841" name="Option Button 97" hidden="1">
              <a:extLst>
                <a:ext uri="{63B3BB69-23CF-44E3-9099-C40C66FF867C}">
                  <a14:compatExt spid="_x0000_s31841"/>
                </a:ext>
                <a:ext uri="{FF2B5EF4-FFF2-40B4-BE49-F238E27FC236}">
                  <a16:creationId xmlns:a16="http://schemas.microsoft.com/office/drawing/2014/main" id="{00000000-0008-0000-0000-00006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xdr:row>
          <xdr:rowOff>57150</xdr:rowOff>
        </xdr:from>
        <xdr:to>
          <xdr:col>4</xdr:col>
          <xdr:colOff>66675</xdr:colOff>
          <xdr:row>14</xdr:row>
          <xdr:rowOff>304800</xdr:rowOff>
        </xdr:to>
        <xdr:sp macro="" textlink="">
          <xdr:nvSpPr>
            <xdr:cNvPr id="31842" name="Option Button 98" hidden="1">
              <a:extLst>
                <a:ext uri="{63B3BB69-23CF-44E3-9099-C40C66FF867C}">
                  <a14:compatExt spid="_x0000_s31842"/>
                </a:ext>
                <a:ext uri="{FF2B5EF4-FFF2-40B4-BE49-F238E27FC236}">
                  <a16:creationId xmlns:a16="http://schemas.microsoft.com/office/drawing/2014/main" id="{00000000-0008-0000-0000-00006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14</xdr:row>
          <xdr:rowOff>57150</xdr:rowOff>
        </xdr:from>
        <xdr:to>
          <xdr:col>5</xdr:col>
          <xdr:colOff>304800</xdr:colOff>
          <xdr:row>14</xdr:row>
          <xdr:rowOff>304800</xdr:rowOff>
        </xdr:to>
        <xdr:sp macro="" textlink="">
          <xdr:nvSpPr>
            <xdr:cNvPr id="31843" name="Option Button 99" hidden="1">
              <a:extLst>
                <a:ext uri="{63B3BB69-23CF-44E3-9099-C40C66FF867C}">
                  <a14:compatExt spid="_x0000_s31843"/>
                </a:ext>
                <a:ext uri="{FF2B5EF4-FFF2-40B4-BE49-F238E27FC236}">
                  <a16:creationId xmlns:a16="http://schemas.microsoft.com/office/drawing/2014/main" id="{00000000-0008-0000-0000-00006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14</xdr:row>
          <xdr:rowOff>57150</xdr:rowOff>
        </xdr:from>
        <xdr:to>
          <xdr:col>6</xdr:col>
          <xdr:colOff>285750</xdr:colOff>
          <xdr:row>14</xdr:row>
          <xdr:rowOff>304800</xdr:rowOff>
        </xdr:to>
        <xdr:sp macro="" textlink="">
          <xdr:nvSpPr>
            <xdr:cNvPr id="31844" name="Option Button 100" hidden="1">
              <a:extLst>
                <a:ext uri="{63B3BB69-23CF-44E3-9099-C40C66FF867C}">
                  <a14:compatExt spid="_x0000_s31844"/>
                </a:ext>
                <a:ext uri="{FF2B5EF4-FFF2-40B4-BE49-F238E27FC236}">
                  <a16:creationId xmlns:a16="http://schemas.microsoft.com/office/drawing/2014/main" id="{00000000-0008-0000-0000-00006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14</xdr:row>
          <xdr:rowOff>57150</xdr:rowOff>
        </xdr:from>
        <xdr:to>
          <xdr:col>7</xdr:col>
          <xdr:colOff>304800</xdr:colOff>
          <xdr:row>14</xdr:row>
          <xdr:rowOff>304800</xdr:rowOff>
        </xdr:to>
        <xdr:sp macro="" textlink="">
          <xdr:nvSpPr>
            <xdr:cNvPr id="31845" name="Option Button 101" hidden="1">
              <a:extLst>
                <a:ext uri="{63B3BB69-23CF-44E3-9099-C40C66FF867C}">
                  <a14:compatExt spid="_x0000_s31845"/>
                </a:ext>
                <a:ext uri="{FF2B5EF4-FFF2-40B4-BE49-F238E27FC236}">
                  <a16:creationId xmlns:a16="http://schemas.microsoft.com/office/drawing/2014/main" id="{00000000-0008-0000-0000-00006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14</xdr:row>
          <xdr:rowOff>57150</xdr:rowOff>
        </xdr:from>
        <xdr:to>
          <xdr:col>8</xdr:col>
          <xdr:colOff>304800</xdr:colOff>
          <xdr:row>14</xdr:row>
          <xdr:rowOff>304800</xdr:rowOff>
        </xdr:to>
        <xdr:sp macro="" textlink="">
          <xdr:nvSpPr>
            <xdr:cNvPr id="31846" name="Option Button 102" hidden="1">
              <a:extLst>
                <a:ext uri="{63B3BB69-23CF-44E3-9099-C40C66FF867C}">
                  <a14:compatExt spid="_x0000_s31846"/>
                </a:ext>
                <a:ext uri="{FF2B5EF4-FFF2-40B4-BE49-F238E27FC236}">
                  <a16:creationId xmlns:a16="http://schemas.microsoft.com/office/drawing/2014/main" id="{00000000-0008-0000-0000-00006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14</xdr:row>
          <xdr:rowOff>57150</xdr:rowOff>
        </xdr:from>
        <xdr:to>
          <xdr:col>9</xdr:col>
          <xdr:colOff>285750</xdr:colOff>
          <xdr:row>14</xdr:row>
          <xdr:rowOff>304800</xdr:rowOff>
        </xdr:to>
        <xdr:sp macro="" textlink="">
          <xdr:nvSpPr>
            <xdr:cNvPr id="31847" name="Option Button 103" hidden="1">
              <a:extLst>
                <a:ext uri="{63B3BB69-23CF-44E3-9099-C40C66FF867C}">
                  <a14:compatExt spid="_x0000_s31847"/>
                </a:ext>
                <a:ext uri="{FF2B5EF4-FFF2-40B4-BE49-F238E27FC236}">
                  <a16:creationId xmlns:a16="http://schemas.microsoft.com/office/drawing/2014/main" id="{00000000-0008-0000-0000-00006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28575</xdr:rowOff>
        </xdr:from>
        <xdr:to>
          <xdr:col>9</xdr:col>
          <xdr:colOff>1276350</xdr:colOff>
          <xdr:row>14</xdr:row>
          <xdr:rowOff>323850</xdr:rowOff>
        </xdr:to>
        <xdr:sp macro="" textlink="">
          <xdr:nvSpPr>
            <xdr:cNvPr id="31848" name="Group Box 104" hidden="1">
              <a:extLst>
                <a:ext uri="{63B3BB69-23CF-44E3-9099-C40C66FF867C}">
                  <a14:compatExt spid="_x0000_s31848"/>
                </a:ext>
                <a:ext uri="{FF2B5EF4-FFF2-40B4-BE49-F238E27FC236}">
                  <a16:creationId xmlns:a16="http://schemas.microsoft.com/office/drawing/2014/main" id="{00000000-0008-0000-0000-00006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21</xdr:row>
          <xdr:rowOff>9525</xdr:rowOff>
        </xdr:from>
        <xdr:to>
          <xdr:col>6</xdr:col>
          <xdr:colOff>981075</xdr:colOff>
          <xdr:row>21</xdr:row>
          <xdr:rowOff>257175</xdr:rowOff>
        </xdr:to>
        <xdr:sp macro="" textlink="">
          <xdr:nvSpPr>
            <xdr:cNvPr id="31849" name="Option Button 105" hidden="1">
              <a:extLst>
                <a:ext uri="{63B3BB69-23CF-44E3-9099-C40C66FF867C}">
                  <a14:compatExt spid="_x0000_s31849"/>
                </a:ext>
                <a:ext uri="{FF2B5EF4-FFF2-40B4-BE49-F238E27FC236}">
                  <a16:creationId xmlns:a16="http://schemas.microsoft.com/office/drawing/2014/main" id="{00000000-0008-0000-0000-00006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742950</xdr:colOff>
          <xdr:row>21</xdr:row>
          <xdr:rowOff>28575</xdr:rowOff>
        </xdr:from>
        <xdr:to>
          <xdr:col>8</xdr:col>
          <xdr:colOff>1000125</xdr:colOff>
          <xdr:row>21</xdr:row>
          <xdr:rowOff>276225</xdr:rowOff>
        </xdr:to>
        <xdr:sp macro="" textlink="">
          <xdr:nvSpPr>
            <xdr:cNvPr id="31850" name="Option Button 106" hidden="1">
              <a:extLst>
                <a:ext uri="{63B3BB69-23CF-44E3-9099-C40C66FF867C}">
                  <a14:compatExt spid="_x0000_s31850"/>
                </a:ext>
                <a:ext uri="{FF2B5EF4-FFF2-40B4-BE49-F238E27FC236}">
                  <a16:creationId xmlns:a16="http://schemas.microsoft.com/office/drawing/2014/main" id="{00000000-0008-0000-0000-00006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21</xdr:row>
          <xdr:rowOff>0</xdr:rowOff>
        </xdr:from>
        <xdr:to>
          <xdr:col>9</xdr:col>
          <xdr:colOff>857250</xdr:colOff>
          <xdr:row>22</xdr:row>
          <xdr:rowOff>19050</xdr:rowOff>
        </xdr:to>
        <xdr:sp macro="" textlink="">
          <xdr:nvSpPr>
            <xdr:cNvPr id="31851" name="Group Box 107" hidden="1">
              <a:extLst>
                <a:ext uri="{63B3BB69-23CF-44E3-9099-C40C66FF867C}">
                  <a14:compatExt spid="_x0000_s31851"/>
                </a:ext>
                <a:ext uri="{FF2B5EF4-FFF2-40B4-BE49-F238E27FC236}">
                  <a16:creationId xmlns:a16="http://schemas.microsoft.com/office/drawing/2014/main" id="{00000000-0008-0000-0000-00006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25</xdr:row>
          <xdr:rowOff>323850</xdr:rowOff>
        </xdr:from>
        <xdr:to>
          <xdr:col>6</xdr:col>
          <xdr:colOff>752475</xdr:colOff>
          <xdr:row>25</xdr:row>
          <xdr:rowOff>581025</xdr:rowOff>
        </xdr:to>
        <xdr:sp macro="" textlink="">
          <xdr:nvSpPr>
            <xdr:cNvPr id="31852" name="Option Button 108" hidden="1">
              <a:extLst>
                <a:ext uri="{63B3BB69-23CF-44E3-9099-C40C66FF867C}">
                  <a14:compatExt spid="_x0000_s31852"/>
                </a:ext>
                <a:ext uri="{FF2B5EF4-FFF2-40B4-BE49-F238E27FC236}">
                  <a16:creationId xmlns:a16="http://schemas.microsoft.com/office/drawing/2014/main" id="{00000000-0008-0000-0000-00006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533400</xdr:colOff>
          <xdr:row>25</xdr:row>
          <xdr:rowOff>323850</xdr:rowOff>
        </xdr:from>
        <xdr:to>
          <xdr:col>9</xdr:col>
          <xdr:colOff>781050</xdr:colOff>
          <xdr:row>25</xdr:row>
          <xdr:rowOff>581025</xdr:rowOff>
        </xdr:to>
        <xdr:sp macro="" textlink="">
          <xdr:nvSpPr>
            <xdr:cNvPr id="31853" name="Option Button 109" hidden="1">
              <a:extLst>
                <a:ext uri="{63B3BB69-23CF-44E3-9099-C40C66FF867C}">
                  <a14:compatExt spid="_x0000_s31853"/>
                </a:ext>
                <a:ext uri="{FF2B5EF4-FFF2-40B4-BE49-F238E27FC236}">
                  <a16:creationId xmlns:a16="http://schemas.microsoft.com/office/drawing/2014/main" id="{00000000-0008-0000-0000-00006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1219200</xdr:colOff>
          <xdr:row>25</xdr:row>
          <xdr:rowOff>209550</xdr:rowOff>
        </xdr:from>
        <xdr:to>
          <xdr:col>9</xdr:col>
          <xdr:colOff>1333500</xdr:colOff>
          <xdr:row>26</xdr:row>
          <xdr:rowOff>47625</xdr:rowOff>
        </xdr:to>
        <xdr:sp macro="" textlink="">
          <xdr:nvSpPr>
            <xdr:cNvPr id="31854" name="Group Box 110" hidden="1">
              <a:extLst>
                <a:ext uri="{63B3BB69-23CF-44E3-9099-C40C66FF867C}">
                  <a14:compatExt spid="_x0000_s31854"/>
                </a:ext>
                <a:ext uri="{FF2B5EF4-FFF2-40B4-BE49-F238E27FC236}">
                  <a16:creationId xmlns:a16="http://schemas.microsoft.com/office/drawing/2014/main" id="{00000000-0008-0000-0000-00006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26</xdr:row>
          <xdr:rowOff>85725</xdr:rowOff>
        </xdr:from>
        <xdr:to>
          <xdr:col>7</xdr:col>
          <xdr:colOff>400050</xdr:colOff>
          <xdr:row>26</xdr:row>
          <xdr:rowOff>323850</xdr:rowOff>
        </xdr:to>
        <xdr:sp macro="" textlink="">
          <xdr:nvSpPr>
            <xdr:cNvPr id="31855" name="Option Button 111" hidden="1">
              <a:extLst>
                <a:ext uri="{63B3BB69-23CF-44E3-9099-C40C66FF867C}">
                  <a14:compatExt spid="_x0000_s31855"/>
                </a:ext>
                <a:ext uri="{FF2B5EF4-FFF2-40B4-BE49-F238E27FC236}">
                  <a16:creationId xmlns:a16="http://schemas.microsoft.com/office/drawing/2014/main" id="{00000000-0008-0000-0000-00006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26</xdr:row>
          <xdr:rowOff>76200</xdr:rowOff>
        </xdr:from>
        <xdr:to>
          <xdr:col>9</xdr:col>
          <xdr:colOff>381000</xdr:colOff>
          <xdr:row>26</xdr:row>
          <xdr:rowOff>323850</xdr:rowOff>
        </xdr:to>
        <xdr:sp macro="" textlink="">
          <xdr:nvSpPr>
            <xdr:cNvPr id="31856" name="Option Button 112" hidden="1">
              <a:extLst>
                <a:ext uri="{63B3BB69-23CF-44E3-9099-C40C66FF867C}">
                  <a14:compatExt spid="_x0000_s31856"/>
                </a:ext>
                <a:ext uri="{FF2B5EF4-FFF2-40B4-BE49-F238E27FC236}">
                  <a16:creationId xmlns:a16="http://schemas.microsoft.com/office/drawing/2014/main" id="{00000000-0008-0000-0000-00007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26</xdr:row>
          <xdr:rowOff>9525</xdr:rowOff>
        </xdr:from>
        <xdr:to>
          <xdr:col>9</xdr:col>
          <xdr:colOff>1276350</xdr:colOff>
          <xdr:row>27</xdr:row>
          <xdr:rowOff>9525</xdr:rowOff>
        </xdr:to>
        <xdr:sp macro="" textlink="">
          <xdr:nvSpPr>
            <xdr:cNvPr id="31857" name="Group Box 113" hidden="1">
              <a:extLst>
                <a:ext uri="{63B3BB69-23CF-44E3-9099-C40C66FF867C}">
                  <a14:compatExt spid="_x0000_s31857"/>
                </a:ext>
                <a:ext uri="{FF2B5EF4-FFF2-40B4-BE49-F238E27FC236}">
                  <a16:creationId xmlns:a16="http://schemas.microsoft.com/office/drawing/2014/main" id="{00000000-0008-0000-0000-000071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30</xdr:row>
          <xdr:rowOff>657225</xdr:rowOff>
        </xdr:from>
        <xdr:to>
          <xdr:col>6</xdr:col>
          <xdr:colOff>514350</xdr:colOff>
          <xdr:row>31</xdr:row>
          <xdr:rowOff>19050</xdr:rowOff>
        </xdr:to>
        <xdr:sp macro="" textlink="">
          <xdr:nvSpPr>
            <xdr:cNvPr id="31858" name="Option Button 114" hidden="1">
              <a:extLst>
                <a:ext uri="{63B3BB69-23CF-44E3-9099-C40C66FF867C}">
                  <a14:compatExt spid="_x0000_s31858"/>
                </a:ext>
                <a:ext uri="{FF2B5EF4-FFF2-40B4-BE49-F238E27FC236}">
                  <a16:creationId xmlns:a16="http://schemas.microsoft.com/office/drawing/2014/main" id="{00000000-0008-0000-0000-00007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923925</xdr:colOff>
          <xdr:row>30</xdr:row>
          <xdr:rowOff>657225</xdr:rowOff>
        </xdr:from>
        <xdr:to>
          <xdr:col>7</xdr:col>
          <xdr:colOff>1162050</xdr:colOff>
          <xdr:row>31</xdr:row>
          <xdr:rowOff>19050</xdr:rowOff>
        </xdr:to>
        <xdr:sp macro="" textlink="">
          <xdr:nvSpPr>
            <xdr:cNvPr id="31859" name="Option Button 115" hidden="1">
              <a:extLst>
                <a:ext uri="{63B3BB69-23CF-44E3-9099-C40C66FF867C}">
                  <a14:compatExt spid="_x0000_s31859"/>
                </a:ext>
                <a:ext uri="{FF2B5EF4-FFF2-40B4-BE49-F238E27FC236}">
                  <a16:creationId xmlns:a16="http://schemas.microsoft.com/office/drawing/2014/main" id="{00000000-0008-0000-0000-00007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30</xdr:row>
          <xdr:rowOff>647700</xdr:rowOff>
        </xdr:from>
        <xdr:to>
          <xdr:col>9</xdr:col>
          <xdr:colOff>514350</xdr:colOff>
          <xdr:row>31</xdr:row>
          <xdr:rowOff>9525</xdr:rowOff>
        </xdr:to>
        <xdr:sp macro="" textlink="">
          <xdr:nvSpPr>
            <xdr:cNvPr id="31860" name="Option Button 116" hidden="1">
              <a:extLst>
                <a:ext uri="{63B3BB69-23CF-44E3-9099-C40C66FF867C}">
                  <a14:compatExt spid="_x0000_s31860"/>
                </a:ext>
                <a:ext uri="{FF2B5EF4-FFF2-40B4-BE49-F238E27FC236}">
                  <a16:creationId xmlns:a16="http://schemas.microsoft.com/office/drawing/2014/main" id="{00000000-0008-0000-0000-00007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30</xdr:row>
          <xdr:rowOff>561975</xdr:rowOff>
        </xdr:from>
        <xdr:to>
          <xdr:col>9</xdr:col>
          <xdr:colOff>1181100</xdr:colOff>
          <xdr:row>31</xdr:row>
          <xdr:rowOff>47625</xdr:rowOff>
        </xdr:to>
        <xdr:sp macro="" textlink="">
          <xdr:nvSpPr>
            <xdr:cNvPr id="31861" name="Group Box 117" hidden="1">
              <a:extLst>
                <a:ext uri="{63B3BB69-23CF-44E3-9099-C40C66FF867C}">
                  <a14:compatExt spid="_x0000_s31861"/>
                </a:ext>
                <a:ext uri="{FF2B5EF4-FFF2-40B4-BE49-F238E27FC236}">
                  <a16:creationId xmlns:a16="http://schemas.microsoft.com/office/drawing/2014/main" id="{00000000-0008-0000-0000-000075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32</xdr:row>
          <xdr:rowOff>95250</xdr:rowOff>
        </xdr:from>
        <xdr:to>
          <xdr:col>8</xdr:col>
          <xdr:colOff>476250</xdr:colOff>
          <xdr:row>32</xdr:row>
          <xdr:rowOff>333375</xdr:rowOff>
        </xdr:to>
        <xdr:sp macro="" textlink="">
          <xdr:nvSpPr>
            <xdr:cNvPr id="31862" name="Option Button 118" hidden="1">
              <a:extLst>
                <a:ext uri="{63B3BB69-23CF-44E3-9099-C40C66FF867C}">
                  <a14:compatExt spid="_x0000_s31862"/>
                </a:ext>
                <a:ext uri="{FF2B5EF4-FFF2-40B4-BE49-F238E27FC236}">
                  <a16:creationId xmlns:a16="http://schemas.microsoft.com/office/drawing/2014/main" id="{00000000-0008-0000-0000-00007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32</xdr:row>
          <xdr:rowOff>57150</xdr:rowOff>
        </xdr:from>
        <xdr:to>
          <xdr:col>9</xdr:col>
          <xdr:colOff>400050</xdr:colOff>
          <xdr:row>32</xdr:row>
          <xdr:rowOff>295275</xdr:rowOff>
        </xdr:to>
        <xdr:sp macro="" textlink="">
          <xdr:nvSpPr>
            <xdr:cNvPr id="31863" name="Option Button 119" hidden="1">
              <a:extLst>
                <a:ext uri="{63B3BB69-23CF-44E3-9099-C40C66FF867C}">
                  <a14:compatExt spid="_x0000_s31863"/>
                </a:ext>
                <a:ext uri="{FF2B5EF4-FFF2-40B4-BE49-F238E27FC236}">
                  <a16:creationId xmlns:a16="http://schemas.microsoft.com/office/drawing/2014/main" id="{00000000-0008-0000-0000-00007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32</xdr:row>
          <xdr:rowOff>47625</xdr:rowOff>
        </xdr:from>
        <xdr:to>
          <xdr:col>9</xdr:col>
          <xdr:colOff>1238250</xdr:colOff>
          <xdr:row>32</xdr:row>
          <xdr:rowOff>333375</xdr:rowOff>
        </xdr:to>
        <xdr:sp macro="" textlink="">
          <xdr:nvSpPr>
            <xdr:cNvPr id="31864" name="Group Box 120" hidden="1">
              <a:extLst>
                <a:ext uri="{63B3BB69-23CF-44E3-9099-C40C66FF867C}">
                  <a14:compatExt spid="_x0000_s31864"/>
                </a:ext>
                <a:ext uri="{FF2B5EF4-FFF2-40B4-BE49-F238E27FC236}">
                  <a16:creationId xmlns:a16="http://schemas.microsoft.com/office/drawing/2014/main" id="{00000000-0008-0000-0000-00007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33</xdr:row>
          <xdr:rowOff>85725</xdr:rowOff>
        </xdr:from>
        <xdr:to>
          <xdr:col>8</xdr:col>
          <xdr:colOff>476250</xdr:colOff>
          <xdr:row>33</xdr:row>
          <xdr:rowOff>323850</xdr:rowOff>
        </xdr:to>
        <xdr:sp macro="" textlink="">
          <xdr:nvSpPr>
            <xdr:cNvPr id="31865" name="Option Button 121" hidden="1">
              <a:extLst>
                <a:ext uri="{63B3BB69-23CF-44E3-9099-C40C66FF867C}">
                  <a14:compatExt spid="_x0000_s31865"/>
                </a:ext>
                <a:ext uri="{FF2B5EF4-FFF2-40B4-BE49-F238E27FC236}">
                  <a16:creationId xmlns:a16="http://schemas.microsoft.com/office/drawing/2014/main" id="{00000000-0008-0000-0000-00007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33</xdr:row>
          <xdr:rowOff>57150</xdr:rowOff>
        </xdr:from>
        <xdr:to>
          <xdr:col>9</xdr:col>
          <xdr:colOff>400050</xdr:colOff>
          <xdr:row>33</xdr:row>
          <xdr:rowOff>304800</xdr:rowOff>
        </xdr:to>
        <xdr:sp macro="" textlink="">
          <xdr:nvSpPr>
            <xdr:cNvPr id="31866" name="Option Button 122" hidden="1">
              <a:extLst>
                <a:ext uri="{63B3BB69-23CF-44E3-9099-C40C66FF867C}">
                  <a14:compatExt spid="_x0000_s31866"/>
                </a:ext>
                <a:ext uri="{FF2B5EF4-FFF2-40B4-BE49-F238E27FC236}">
                  <a16:creationId xmlns:a16="http://schemas.microsoft.com/office/drawing/2014/main" id="{00000000-0008-0000-0000-00007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33</xdr:row>
          <xdr:rowOff>28575</xdr:rowOff>
        </xdr:from>
        <xdr:to>
          <xdr:col>9</xdr:col>
          <xdr:colOff>1247775</xdr:colOff>
          <xdr:row>33</xdr:row>
          <xdr:rowOff>342900</xdr:rowOff>
        </xdr:to>
        <xdr:sp macro="" textlink="">
          <xdr:nvSpPr>
            <xdr:cNvPr id="31867" name="Group Box 123" hidden="1">
              <a:extLst>
                <a:ext uri="{63B3BB69-23CF-44E3-9099-C40C66FF867C}">
                  <a14:compatExt spid="_x0000_s31867"/>
                </a:ext>
                <a:ext uri="{FF2B5EF4-FFF2-40B4-BE49-F238E27FC236}">
                  <a16:creationId xmlns:a16="http://schemas.microsoft.com/office/drawing/2014/main" id="{00000000-0008-0000-0000-00007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34</xdr:row>
          <xdr:rowOff>85725</xdr:rowOff>
        </xdr:from>
        <xdr:to>
          <xdr:col>8</xdr:col>
          <xdr:colOff>476250</xdr:colOff>
          <xdr:row>34</xdr:row>
          <xdr:rowOff>323850</xdr:rowOff>
        </xdr:to>
        <xdr:sp macro="" textlink="">
          <xdr:nvSpPr>
            <xdr:cNvPr id="31868" name="Option Button 124" hidden="1">
              <a:extLst>
                <a:ext uri="{63B3BB69-23CF-44E3-9099-C40C66FF867C}">
                  <a14:compatExt spid="_x0000_s31868"/>
                </a:ext>
                <a:ext uri="{FF2B5EF4-FFF2-40B4-BE49-F238E27FC236}">
                  <a16:creationId xmlns:a16="http://schemas.microsoft.com/office/drawing/2014/main" id="{00000000-0008-0000-0000-00007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34</xdr:row>
          <xdr:rowOff>66675</xdr:rowOff>
        </xdr:from>
        <xdr:to>
          <xdr:col>9</xdr:col>
          <xdr:colOff>400050</xdr:colOff>
          <xdr:row>34</xdr:row>
          <xdr:rowOff>314325</xdr:rowOff>
        </xdr:to>
        <xdr:sp macro="" textlink="">
          <xdr:nvSpPr>
            <xdr:cNvPr id="31869" name="Option Button 125" hidden="1">
              <a:extLst>
                <a:ext uri="{63B3BB69-23CF-44E3-9099-C40C66FF867C}">
                  <a14:compatExt spid="_x0000_s31869"/>
                </a:ext>
                <a:ext uri="{FF2B5EF4-FFF2-40B4-BE49-F238E27FC236}">
                  <a16:creationId xmlns:a16="http://schemas.microsoft.com/office/drawing/2014/main" id="{00000000-0008-0000-0000-00007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34</xdr:row>
          <xdr:rowOff>57150</xdr:rowOff>
        </xdr:from>
        <xdr:to>
          <xdr:col>9</xdr:col>
          <xdr:colOff>1200150</xdr:colOff>
          <xdr:row>34</xdr:row>
          <xdr:rowOff>361950</xdr:rowOff>
        </xdr:to>
        <xdr:sp macro="" textlink="">
          <xdr:nvSpPr>
            <xdr:cNvPr id="31870" name="Group Box 126" hidden="1">
              <a:extLst>
                <a:ext uri="{63B3BB69-23CF-44E3-9099-C40C66FF867C}">
                  <a14:compatExt spid="_x0000_s31870"/>
                </a:ext>
                <a:ext uri="{FF2B5EF4-FFF2-40B4-BE49-F238E27FC236}">
                  <a16:creationId xmlns:a16="http://schemas.microsoft.com/office/drawing/2014/main" id="{00000000-0008-0000-0000-00007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35</xdr:row>
          <xdr:rowOff>76200</xdr:rowOff>
        </xdr:from>
        <xdr:to>
          <xdr:col>8</xdr:col>
          <xdr:colOff>476250</xdr:colOff>
          <xdr:row>35</xdr:row>
          <xdr:rowOff>323850</xdr:rowOff>
        </xdr:to>
        <xdr:sp macro="" textlink="">
          <xdr:nvSpPr>
            <xdr:cNvPr id="31871" name="Option Button 127" hidden="1">
              <a:extLst>
                <a:ext uri="{63B3BB69-23CF-44E3-9099-C40C66FF867C}">
                  <a14:compatExt spid="_x0000_s31871"/>
                </a:ext>
                <a:ext uri="{FF2B5EF4-FFF2-40B4-BE49-F238E27FC236}">
                  <a16:creationId xmlns:a16="http://schemas.microsoft.com/office/drawing/2014/main" id="{00000000-0008-0000-0000-00007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35</xdr:row>
          <xdr:rowOff>66675</xdr:rowOff>
        </xdr:from>
        <xdr:to>
          <xdr:col>9</xdr:col>
          <xdr:colOff>400050</xdr:colOff>
          <xdr:row>35</xdr:row>
          <xdr:rowOff>314325</xdr:rowOff>
        </xdr:to>
        <xdr:sp macro="" textlink="">
          <xdr:nvSpPr>
            <xdr:cNvPr id="31872" name="Option Button 128" hidden="1">
              <a:extLst>
                <a:ext uri="{63B3BB69-23CF-44E3-9099-C40C66FF867C}">
                  <a14:compatExt spid="_x0000_s31872"/>
                </a:ext>
                <a:ext uri="{FF2B5EF4-FFF2-40B4-BE49-F238E27FC236}">
                  <a16:creationId xmlns:a16="http://schemas.microsoft.com/office/drawing/2014/main" id="{00000000-0008-0000-0000-00008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35</xdr:row>
          <xdr:rowOff>57150</xdr:rowOff>
        </xdr:from>
        <xdr:to>
          <xdr:col>9</xdr:col>
          <xdr:colOff>1190625</xdr:colOff>
          <xdr:row>35</xdr:row>
          <xdr:rowOff>342900</xdr:rowOff>
        </xdr:to>
        <xdr:sp macro="" textlink="">
          <xdr:nvSpPr>
            <xdr:cNvPr id="31873" name="Group Box 129" hidden="1">
              <a:extLst>
                <a:ext uri="{63B3BB69-23CF-44E3-9099-C40C66FF867C}">
                  <a14:compatExt spid="_x0000_s31873"/>
                </a:ext>
                <a:ext uri="{FF2B5EF4-FFF2-40B4-BE49-F238E27FC236}">
                  <a16:creationId xmlns:a16="http://schemas.microsoft.com/office/drawing/2014/main" id="{00000000-0008-0000-0000-000081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36</xdr:row>
          <xdr:rowOff>104775</xdr:rowOff>
        </xdr:from>
        <xdr:to>
          <xdr:col>8</xdr:col>
          <xdr:colOff>457200</xdr:colOff>
          <xdr:row>36</xdr:row>
          <xdr:rowOff>352425</xdr:rowOff>
        </xdr:to>
        <xdr:sp macro="" textlink="">
          <xdr:nvSpPr>
            <xdr:cNvPr id="31874" name="Option Button 130" hidden="1">
              <a:extLst>
                <a:ext uri="{63B3BB69-23CF-44E3-9099-C40C66FF867C}">
                  <a14:compatExt spid="_x0000_s31874"/>
                </a:ext>
                <a:ext uri="{FF2B5EF4-FFF2-40B4-BE49-F238E27FC236}">
                  <a16:creationId xmlns:a16="http://schemas.microsoft.com/office/drawing/2014/main" id="{00000000-0008-0000-0000-00008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36</xdr:row>
          <xdr:rowOff>76200</xdr:rowOff>
        </xdr:from>
        <xdr:to>
          <xdr:col>9</xdr:col>
          <xdr:colOff>400050</xdr:colOff>
          <xdr:row>36</xdr:row>
          <xdr:rowOff>323850</xdr:rowOff>
        </xdr:to>
        <xdr:sp macro="" textlink="">
          <xdr:nvSpPr>
            <xdr:cNvPr id="31875" name="Option Button 131" hidden="1">
              <a:extLst>
                <a:ext uri="{63B3BB69-23CF-44E3-9099-C40C66FF867C}">
                  <a14:compatExt spid="_x0000_s31875"/>
                </a:ext>
                <a:ext uri="{FF2B5EF4-FFF2-40B4-BE49-F238E27FC236}">
                  <a16:creationId xmlns:a16="http://schemas.microsoft.com/office/drawing/2014/main" id="{00000000-0008-0000-0000-00008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36</xdr:row>
          <xdr:rowOff>28575</xdr:rowOff>
        </xdr:from>
        <xdr:to>
          <xdr:col>9</xdr:col>
          <xdr:colOff>1171575</xdr:colOff>
          <xdr:row>36</xdr:row>
          <xdr:rowOff>361950</xdr:rowOff>
        </xdr:to>
        <xdr:sp macro="" textlink="">
          <xdr:nvSpPr>
            <xdr:cNvPr id="31876" name="Group Box 132" hidden="1">
              <a:extLst>
                <a:ext uri="{63B3BB69-23CF-44E3-9099-C40C66FF867C}">
                  <a14:compatExt spid="_x0000_s31876"/>
                </a:ext>
                <a:ext uri="{FF2B5EF4-FFF2-40B4-BE49-F238E27FC236}">
                  <a16:creationId xmlns:a16="http://schemas.microsoft.com/office/drawing/2014/main" id="{00000000-0008-0000-0000-000084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39</xdr:row>
          <xdr:rowOff>66675</xdr:rowOff>
        </xdr:from>
        <xdr:to>
          <xdr:col>6</xdr:col>
          <xdr:colOff>476250</xdr:colOff>
          <xdr:row>39</xdr:row>
          <xdr:rowOff>314325</xdr:rowOff>
        </xdr:to>
        <xdr:sp macro="" textlink="">
          <xdr:nvSpPr>
            <xdr:cNvPr id="31877" name="Option Button 133" hidden="1">
              <a:extLst>
                <a:ext uri="{63B3BB69-23CF-44E3-9099-C40C66FF867C}">
                  <a14:compatExt spid="_x0000_s31877"/>
                </a:ext>
                <a:ext uri="{FF2B5EF4-FFF2-40B4-BE49-F238E27FC236}">
                  <a16:creationId xmlns:a16="http://schemas.microsoft.com/office/drawing/2014/main" id="{00000000-0008-0000-0000-00008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39</xdr:row>
          <xdr:rowOff>66675</xdr:rowOff>
        </xdr:from>
        <xdr:to>
          <xdr:col>8</xdr:col>
          <xdr:colOff>409575</xdr:colOff>
          <xdr:row>39</xdr:row>
          <xdr:rowOff>314325</xdr:rowOff>
        </xdr:to>
        <xdr:sp macro="" textlink="">
          <xdr:nvSpPr>
            <xdr:cNvPr id="31878" name="Option Button 134" hidden="1">
              <a:extLst>
                <a:ext uri="{63B3BB69-23CF-44E3-9099-C40C66FF867C}">
                  <a14:compatExt spid="_x0000_s31878"/>
                </a:ext>
                <a:ext uri="{FF2B5EF4-FFF2-40B4-BE49-F238E27FC236}">
                  <a16:creationId xmlns:a16="http://schemas.microsoft.com/office/drawing/2014/main" id="{00000000-0008-0000-0000-00008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39</xdr:row>
          <xdr:rowOff>9525</xdr:rowOff>
        </xdr:from>
        <xdr:to>
          <xdr:col>8</xdr:col>
          <xdr:colOff>1238250</xdr:colOff>
          <xdr:row>39</xdr:row>
          <xdr:rowOff>361950</xdr:rowOff>
        </xdr:to>
        <xdr:sp macro="" textlink="">
          <xdr:nvSpPr>
            <xdr:cNvPr id="31879" name="Group Box 135" hidden="1">
              <a:extLst>
                <a:ext uri="{63B3BB69-23CF-44E3-9099-C40C66FF867C}">
                  <a14:compatExt spid="_x0000_s31879"/>
                </a:ext>
                <a:ext uri="{FF2B5EF4-FFF2-40B4-BE49-F238E27FC236}">
                  <a16:creationId xmlns:a16="http://schemas.microsoft.com/office/drawing/2014/main" id="{00000000-0008-0000-0000-000087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40</xdr:row>
          <xdr:rowOff>85725</xdr:rowOff>
        </xdr:from>
        <xdr:to>
          <xdr:col>6</xdr:col>
          <xdr:colOff>476250</xdr:colOff>
          <xdr:row>40</xdr:row>
          <xdr:rowOff>323850</xdr:rowOff>
        </xdr:to>
        <xdr:sp macro="" textlink="">
          <xdr:nvSpPr>
            <xdr:cNvPr id="31880" name="Option Button 136" hidden="1">
              <a:extLst>
                <a:ext uri="{63B3BB69-23CF-44E3-9099-C40C66FF867C}">
                  <a14:compatExt spid="_x0000_s31880"/>
                </a:ext>
                <a:ext uri="{FF2B5EF4-FFF2-40B4-BE49-F238E27FC236}">
                  <a16:creationId xmlns:a16="http://schemas.microsoft.com/office/drawing/2014/main" id="{00000000-0008-0000-0000-00008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40</xdr:row>
          <xdr:rowOff>57150</xdr:rowOff>
        </xdr:from>
        <xdr:to>
          <xdr:col>8</xdr:col>
          <xdr:colOff>409575</xdr:colOff>
          <xdr:row>40</xdr:row>
          <xdr:rowOff>304800</xdr:rowOff>
        </xdr:to>
        <xdr:sp macro="" textlink="">
          <xdr:nvSpPr>
            <xdr:cNvPr id="31881" name="Option Button 137" hidden="1">
              <a:extLst>
                <a:ext uri="{63B3BB69-23CF-44E3-9099-C40C66FF867C}">
                  <a14:compatExt spid="_x0000_s31881"/>
                </a:ext>
                <a:ext uri="{FF2B5EF4-FFF2-40B4-BE49-F238E27FC236}">
                  <a16:creationId xmlns:a16="http://schemas.microsoft.com/office/drawing/2014/main" id="{00000000-0008-0000-0000-00008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40</xdr:row>
          <xdr:rowOff>47625</xdr:rowOff>
        </xdr:from>
        <xdr:to>
          <xdr:col>9</xdr:col>
          <xdr:colOff>0</xdr:colOff>
          <xdr:row>40</xdr:row>
          <xdr:rowOff>352425</xdr:rowOff>
        </xdr:to>
        <xdr:sp macro="" textlink="">
          <xdr:nvSpPr>
            <xdr:cNvPr id="31882" name="Group Box 138" hidden="1">
              <a:extLst>
                <a:ext uri="{63B3BB69-23CF-44E3-9099-C40C66FF867C}">
                  <a14:compatExt spid="_x0000_s31882"/>
                </a:ext>
                <a:ext uri="{FF2B5EF4-FFF2-40B4-BE49-F238E27FC236}">
                  <a16:creationId xmlns:a16="http://schemas.microsoft.com/office/drawing/2014/main" id="{00000000-0008-0000-0000-00008A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41</xdr:row>
          <xdr:rowOff>57150</xdr:rowOff>
        </xdr:from>
        <xdr:to>
          <xdr:col>6</xdr:col>
          <xdr:colOff>533400</xdr:colOff>
          <xdr:row>41</xdr:row>
          <xdr:rowOff>295275</xdr:rowOff>
        </xdr:to>
        <xdr:sp macro="" textlink="">
          <xdr:nvSpPr>
            <xdr:cNvPr id="31883" name="Option Button 139" hidden="1">
              <a:extLst>
                <a:ext uri="{63B3BB69-23CF-44E3-9099-C40C66FF867C}">
                  <a14:compatExt spid="_x0000_s31883"/>
                </a:ext>
                <a:ext uri="{FF2B5EF4-FFF2-40B4-BE49-F238E27FC236}">
                  <a16:creationId xmlns:a16="http://schemas.microsoft.com/office/drawing/2014/main" id="{00000000-0008-0000-0000-00008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41</xdr:row>
          <xdr:rowOff>57150</xdr:rowOff>
        </xdr:from>
        <xdr:to>
          <xdr:col>8</xdr:col>
          <xdr:colOff>409575</xdr:colOff>
          <xdr:row>41</xdr:row>
          <xdr:rowOff>304800</xdr:rowOff>
        </xdr:to>
        <xdr:sp macro="" textlink="">
          <xdr:nvSpPr>
            <xdr:cNvPr id="31884" name="Option Button 140" hidden="1">
              <a:extLst>
                <a:ext uri="{63B3BB69-23CF-44E3-9099-C40C66FF867C}">
                  <a14:compatExt spid="_x0000_s31884"/>
                </a:ext>
                <a:ext uri="{FF2B5EF4-FFF2-40B4-BE49-F238E27FC236}">
                  <a16:creationId xmlns:a16="http://schemas.microsoft.com/office/drawing/2014/main" id="{00000000-0008-0000-0000-00008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41</xdr:row>
          <xdr:rowOff>57150</xdr:rowOff>
        </xdr:from>
        <xdr:to>
          <xdr:col>8</xdr:col>
          <xdr:colOff>1219200</xdr:colOff>
          <xdr:row>41</xdr:row>
          <xdr:rowOff>342900</xdr:rowOff>
        </xdr:to>
        <xdr:sp macro="" textlink="">
          <xdr:nvSpPr>
            <xdr:cNvPr id="31885" name="Group Box 141" hidden="1">
              <a:extLst>
                <a:ext uri="{63B3BB69-23CF-44E3-9099-C40C66FF867C}">
                  <a14:compatExt spid="_x0000_s31885"/>
                </a:ext>
                <a:ext uri="{FF2B5EF4-FFF2-40B4-BE49-F238E27FC236}">
                  <a16:creationId xmlns:a16="http://schemas.microsoft.com/office/drawing/2014/main" id="{00000000-0008-0000-0000-00008D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48</xdr:row>
          <xdr:rowOff>85725</xdr:rowOff>
        </xdr:from>
        <xdr:to>
          <xdr:col>2</xdr:col>
          <xdr:colOff>171450</xdr:colOff>
          <xdr:row>48</xdr:row>
          <xdr:rowOff>323850</xdr:rowOff>
        </xdr:to>
        <xdr:sp macro="" textlink="">
          <xdr:nvSpPr>
            <xdr:cNvPr id="31886" name="Option Button 142" hidden="1">
              <a:extLst>
                <a:ext uri="{63B3BB69-23CF-44E3-9099-C40C66FF867C}">
                  <a14:compatExt spid="_x0000_s31886"/>
                </a:ext>
                <a:ext uri="{FF2B5EF4-FFF2-40B4-BE49-F238E27FC236}">
                  <a16:creationId xmlns:a16="http://schemas.microsoft.com/office/drawing/2014/main" id="{00000000-0008-0000-0000-00008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48</xdr:row>
          <xdr:rowOff>85725</xdr:rowOff>
        </xdr:from>
        <xdr:to>
          <xdr:col>4</xdr:col>
          <xdr:colOff>171450</xdr:colOff>
          <xdr:row>48</xdr:row>
          <xdr:rowOff>323850</xdr:rowOff>
        </xdr:to>
        <xdr:sp macro="" textlink="">
          <xdr:nvSpPr>
            <xdr:cNvPr id="31887" name="Option Button 143" hidden="1">
              <a:extLst>
                <a:ext uri="{63B3BB69-23CF-44E3-9099-C40C66FF867C}">
                  <a14:compatExt spid="_x0000_s31887"/>
                </a:ext>
                <a:ext uri="{FF2B5EF4-FFF2-40B4-BE49-F238E27FC236}">
                  <a16:creationId xmlns:a16="http://schemas.microsoft.com/office/drawing/2014/main" id="{00000000-0008-0000-0000-00008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48</xdr:row>
          <xdr:rowOff>85725</xdr:rowOff>
        </xdr:from>
        <xdr:to>
          <xdr:col>5</xdr:col>
          <xdr:colOff>495300</xdr:colOff>
          <xdr:row>48</xdr:row>
          <xdr:rowOff>323850</xdr:rowOff>
        </xdr:to>
        <xdr:sp macro="" textlink="">
          <xdr:nvSpPr>
            <xdr:cNvPr id="31888" name="Option Button 144" hidden="1">
              <a:extLst>
                <a:ext uri="{63B3BB69-23CF-44E3-9099-C40C66FF867C}">
                  <a14:compatExt spid="_x0000_s31888"/>
                </a:ext>
                <a:ext uri="{FF2B5EF4-FFF2-40B4-BE49-F238E27FC236}">
                  <a16:creationId xmlns:a16="http://schemas.microsoft.com/office/drawing/2014/main" id="{00000000-0008-0000-0000-00009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48</xdr:row>
          <xdr:rowOff>85725</xdr:rowOff>
        </xdr:from>
        <xdr:to>
          <xdr:col>6</xdr:col>
          <xdr:colOff>476250</xdr:colOff>
          <xdr:row>48</xdr:row>
          <xdr:rowOff>323850</xdr:rowOff>
        </xdr:to>
        <xdr:sp macro="" textlink="">
          <xdr:nvSpPr>
            <xdr:cNvPr id="31889" name="Option Button 145" hidden="1">
              <a:extLst>
                <a:ext uri="{63B3BB69-23CF-44E3-9099-C40C66FF867C}">
                  <a14:compatExt spid="_x0000_s31889"/>
                </a:ext>
                <a:ext uri="{FF2B5EF4-FFF2-40B4-BE49-F238E27FC236}">
                  <a16:creationId xmlns:a16="http://schemas.microsoft.com/office/drawing/2014/main" id="{00000000-0008-0000-0000-00009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48</xdr:row>
          <xdr:rowOff>85725</xdr:rowOff>
        </xdr:from>
        <xdr:to>
          <xdr:col>7</xdr:col>
          <xdr:colOff>323850</xdr:colOff>
          <xdr:row>48</xdr:row>
          <xdr:rowOff>323850</xdr:rowOff>
        </xdr:to>
        <xdr:sp macro="" textlink="">
          <xdr:nvSpPr>
            <xdr:cNvPr id="31890" name="Option Button 146" hidden="1">
              <a:extLst>
                <a:ext uri="{63B3BB69-23CF-44E3-9099-C40C66FF867C}">
                  <a14:compatExt spid="_x0000_s31890"/>
                </a:ext>
                <a:ext uri="{FF2B5EF4-FFF2-40B4-BE49-F238E27FC236}">
                  <a16:creationId xmlns:a16="http://schemas.microsoft.com/office/drawing/2014/main" id="{00000000-0008-0000-0000-00009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xdr:row>
          <xdr:rowOff>19050</xdr:rowOff>
        </xdr:from>
        <xdr:to>
          <xdr:col>7</xdr:col>
          <xdr:colOff>1238250</xdr:colOff>
          <xdr:row>48</xdr:row>
          <xdr:rowOff>361950</xdr:rowOff>
        </xdr:to>
        <xdr:sp macro="" textlink="">
          <xdr:nvSpPr>
            <xdr:cNvPr id="31891" name="Group Box 147" hidden="1">
              <a:extLst>
                <a:ext uri="{63B3BB69-23CF-44E3-9099-C40C66FF867C}">
                  <a14:compatExt spid="_x0000_s31891"/>
                </a:ext>
                <a:ext uri="{FF2B5EF4-FFF2-40B4-BE49-F238E27FC236}">
                  <a16:creationId xmlns:a16="http://schemas.microsoft.com/office/drawing/2014/main" id="{00000000-0008-0000-0000-00009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438150</xdr:colOff>
          <xdr:row>51</xdr:row>
          <xdr:rowOff>76200</xdr:rowOff>
        </xdr:from>
        <xdr:to>
          <xdr:col>6</xdr:col>
          <xdr:colOff>685800</xdr:colOff>
          <xdr:row>51</xdr:row>
          <xdr:rowOff>323850</xdr:rowOff>
        </xdr:to>
        <xdr:sp macro="" textlink="">
          <xdr:nvSpPr>
            <xdr:cNvPr id="31892" name="Option Button 148" hidden="1">
              <a:extLst>
                <a:ext uri="{63B3BB69-23CF-44E3-9099-C40C66FF867C}">
                  <a14:compatExt spid="_x0000_s31892"/>
                </a:ext>
                <a:ext uri="{FF2B5EF4-FFF2-40B4-BE49-F238E27FC236}">
                  <a16:creationId xmlns:a16="http://schemas.microsoft.com/office/drawing/2014/main" id="{00000000-0008-0000-0000-00009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51</xdr:row>
          <xdr:rowOff>66675</xdr:rowOff>
        </xdr:from>
        <xdr:to>
          <xdr:col>8</xdr:col>
          <xdr:colOff>600075</xdr:colOff>
          <xdr:row>51</xdr:row>
          <xdr:rowOff>314325</xdr:rowOff>
        </xdr:to>
        <xdr:sp macro="" textlink="">
          <xdr:nvSpPr>
            <xdr:cNvPr id="31893" name="Option Button 149" hidden="1">
              <a:extLst>
                <a:ext uri="{63B3BB69-23CF-44E3-9099-C40C66FF867C}">
                  <a14:compatExt spid="_x0000_s31893"/>
                </a:ext>
                <a:ext uri="{FF2B5EF4-FFF2-40B4-BE49-F238E27FC236}">
                  <a16:creationId xmlns:a16="http://schemas.microsoft.com/office/drawing/2014/main" id="{00000000-0008-0000-0000-00009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51</xdr:row>
          <xdr:rowOff>0</xdr:rowOff>
        </xdr:from>
        <xdr:to>
          <xdr:col>9</xdr:col>
          <xdr:colOff>1009650</xdr:colOff>
          <xdr:row>51</xdr:row>
          <xdr:rowOff>361950</xdr:rowOff>
        </xdr:to>
        <xdr:sp macro="" textlink="">
          <xdr:nvSpPr>
            <xdr:cNvPr id="31894" name="Group Box 150" hidden="1">
              <a:extLst>
                <a:ext uri="{63B3BB69-23CF-44E3-9099-C40C66FF867C}">
                  <a14:compatExt spid="_x0000_s31894"/>
                </a:ext>
                <a:ext uri="{FF2B5EF4-FFF2-40B4-BE49-F238E27FC236}">
                  <a16:creationId xmlns:a16="http://schemas.microsoft.com/office/drawing/2014/main" id="{00000000-0008-0000-0000-000096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52</xdr:row>
          <xdr:rowOff>95250</xdr:rowOff>
        </xdr:from>
        <xdr:to>
          <xdr:col>6</xdr:col>
          <xdr:colOff>361950</xdr:colOff>
          <xdr:row>52</xdr:row>
          <xdr:rowOff>333375</xdr:rowOff>
        </xdr:to>
        <xdr:sp macro="" textlink="">
          <xdr:nvSpPr>
            <xdr:cNvPr id="31895" name="Option Button 151" hidden="1">
              <a:extLst>
                <a:ext uri="{63B3BB69-23CF-44E3-9099-C40C66FF867C}">
                  <a14:compatExt spid="_x0000_s31895"/>
                </a:ext>
                <a:ext uri="{FF2B5EF4-FFF2-40B4-BE49-F238E27FC236}">
                  <a16:creationId xmlns:a16="http://schemas.microsoft.com/office/drawing/2014/main" id="{00000000-0008-0000-0000-00009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52</xdr:row>
          <xdr:rowOff>85725</xdr:rowOff>
        </xdr:from>
        <xdr:to>
          <xdr:col>7</xdr:col>
          <xdr:colOff>400050</xdr:colOff>
          <xdr:row>52</xdr:row>
          <xdr:rowOff>323850</xdr:rowOff>
        </xdr:to>
        <xdr:sp macro="" textlink="">
          <xdr:nvSpPr>
            <xdr:cNvPr id="31896" name="Option Button 152" hidden="1">
              <a:extLst>
                <a:ext uri="{63B3BB69-23CF-44E3-9099-C40C66FF867C}">
                  <a14:compatExt spid="_x0000_s31896"/>
                </a:ext>
                <a:ext uri="{FF2B5EF4-FFF2-40B4-BE49-F238E27FC236}">
                  <a16:creationId xmlns:a16="http://schemas.microsoft.com/office/drawing/2014/main" id="{00000000-0008-0000-0000-00009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52</xdr:row>
          <xdr:rowOff>85725</xdr:rowOff>
        </xdr:from>
        <xdr:to>
          <xdr:col>8</xdr:col>
          <xdr:colOff>438150</xdr:colOff>
          <xdr:row>52</xdr:row>
          <xdr:rowOff>323850</xdr:rowOff>
        </xdr:to>
        <xdr:sp macro="" textlink="">
          <xdr:nvSpPr>
            <xdr:cNvPr id="31897" name="Option Button 153" hidden="1">
              <a:extLst>
                <a:ext uri="{63B3BB69-23CF-44E3-9099-C40C66FF867C}">
                  <a14:compatExt spid="_x0000_s31897"/>
                </a:ext>
                <a:ext uri="{FF2B5EF4-FFF2-40B4-BE49-F238E27FC236}">
                  <a16:creationId xmlns:a16="http://schemas.microsoft.com/office/drawing/2014/main" id="{00000000-0008-0000-0000-00009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52</xdr:row>
          <xdr:rowOff>85725</xdr:rowOff>
        </xdr:from>
        <xdr:to>
          <xdr:col>9</xdr:col>
          <xdr:colOff>295275</xdr:colOff>
          <xdr:row>52</xdr:row>
          <xdr:rowOff>323850</xdr:rowOff>
        </xdr:to>
        <xdr:sp macro="" textlink="">
          <xdr:nvSpPr>
            <xdr:cNvPr id="31898" name="Option Button 154" hidden="1">
              <a:extLst>
                <a:ext uri="{63B3BB69-23CF-44E3-9099-C40C66FF867C}">
                  <a14:compatExt spid="_x0000_s31898"/>
                </a:ext>
                <a:ext uri="{FF2B5EF4-FFF2-40B4-BE49-F238E27FC236}">
                  <a16:creationId xmlns:a16="http://schemas.microsoft.com/office/drawing/2014/main" id="{00000000-0008-0000-0000-00009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52</xdr:row>
          <xdr:rowOff>19050</xdr:rowOff>
        </xdr:from>
        <xdr:to>
          <xdr:col>9</xdr:col>
          <xdr:colOff>1238250</xdr:colOff>
          <xdr:row>52</xdr:row>
          <xdr:rowOff>342900</xdr:rowOff>
        </xdr:to>
        <xdr:sp macro="" textlink="">
          <xdr:nvSpPr>
            <xdr:cNvPr id="31899" name="Group Box 155" hidden="1">
              <a:extLst>
                <a:ext uri="{63B3BB69-23CF-44E3-9099-C40C66FF867C}">
                  <a14:compatExt spid="_x0000_s31899"/>
                </a:ext>
                <a:ext uri="{FF2B5EF4-FFF2-40B4-BE49-F238E27FC236}">
                  <a16:creationId xmlns:a16="http://schemas.microsoft.com/office/drawing/2014/main" id="{00000000-0008-0000-0000-00009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695325</xdr:colOff>
          <xdr:row>53</xdr:row>
          <xdr:rowOff>76200</xdr:rowOff>
        </xdr:from>
        <xdr:to>
          <xdr:col>6</xdr:col>
          <xdr:colOff>981075</xdr:colOff>
          <xdr:row>53</xdr:row>
          <xdr:rowOff>314325</xdr:rowOff>
        </xdr:to>
        <xdr:sp macro="" textlink="">
          <xdr:nvSpPr>
            <xdr:cNvPr id="31900" name="Option Button 156" hidden="1">
              <a:extLst>
                <a:ext uri="{63B3BB69-23CF-44E3-9099-C40C66FF867C}">
                  <a14:compatExt spid="_x0000_s31900"/>
                </a:ext>
                <a:ext uri="{FF2B5EF4-FFF2-40B4-BE49-F238E27FC236}">
                  <a16:creationId xmlns:a16="http://schemas.microsoft.com/office/drawing/2014/main" id="{00000000-0008-0000-0000-00009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53</xdr:row>
          <xdr:rowOff>76200</xdr:rowOff>
        </xdr:from>
        <xdr:to>
          <xdr:col>8</xdr:col>
          <xdr:colOff>847725</xdr:colOff>
          <xdr:row>53</xdr:row>
          <xdr:rowOff>323850</xdr:rowOff>
        </xdr:to>
        <xdr:sp macro="" textlink="">
          <xdr:nvSpPr>
            <xdr:cNvPr id="31901" name="Option Button 157" hidden="1">
              <a:extLst>
                <a:ext uri="{63B3BB69-23CF-44E3-9099-C40C66FF867C}">
                  <a14:compatExt spid="_x0000_s31901"/>
                </a:ext>
                <a:ext uri="{FF2B5EF4-FFF2-40B4-BE49-F238E27FC236}">
                  <a16:creationId xmlns:a16="http://schemas.microsoft.com/office/drawing/2014/main" id="{00000000-0008-0000-0000-00009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53</xdr:row>
          <xdr:rowOff>9525</xdr:rowOff>
        </xdr:from>
        <xdr:to>
          <xdr:col>9</xdr:col>
          <xdr:colOff>1162050</xdr:colOff>
          <xdr:row>53</xdr:row>
          <xdr:rowOff>390525</xdr:rowOff>
        </xdr:to>
        <xdr:sp macro="" textlink="">
          <xdr:nvSpPr>
            <xdr:cNvPr id="31902" name="Group Box 158" hidden="1">
              <a:extLst>
                <a:ext uri="{63B3BB69-23CF-44E3-9099-C40C66FF867C}">
                  <a14:compatExt spid="_x0000_s31902"/>
                </a:ext>
                <a:ext uri="{FF2B5EF4-FFF2-40B4-BE49-F238E27FC236}">
                  <a16:creationId xmlns:a16="http://schemas.microsoft.com/office/drawing/2014/main" id="{00000000-0008-0000-0000-00009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561975</xdr:colOff>
          <xdr:row>55</xdr:row>
          <xdr:rowOff>76200</xdr:rowOff>
        </xdr:from>
        <xdr:to>
          <xdr:col>6</xdr:col>
          <xdr:colOff>781050</xdr:colOff>
          <xdr:row>55</xdr:row>
          <xdr:rowOff>295275</xdr:rowOff>
        </xdr:to>
        <xdr:sp macro="" textlink="">
          <xdr:nvSpPr>
            <xdr:cNvPr id="31903" name="Option Button 159" hidden="1">
              <a:extLst>
                <a:ext uri="{63B3BB69-23CF-44E3-9099-C40C66FF867C}">
                  <a14:compatExt spid="_x0000_s31903"/>
                </a:ext>
                <a:ext uri="{FF2B5EF4-FFF2-40B4-BE49-F238E27FC236}">
                  <a16:creationId xmlns:a16="http://schemas.microsoft.com/office/drawing/2014/main" id="{00000000-0008-0000-0000-00009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55</xdr:row>
          <xdr:rowOff>66675</xdr:rowOff>
        </xdr:from>
        <xdr:to>
          <xdr:col>8</xdr:col>
          <xdr:colOff>781050</xdr:colOff>
          <xdr:row>55</xdr:row>
          <xdr:rowOff>314325</xdr:rowOff>
        </xdr:to>
        <xdr:sp macro="" textlink="">
          <xdr:nvSpPr>
            <xdr:cNvPr id="31904" name="Option Button 160" hidden="1">
              <a:extLst>
                <a:ext uri="{63B3BB69-23CF-44E3-9099-C40C66FF867C}">
                  <a14:compatExt spid="_x0000_s31904"/>
                </a:ext>
                <a:ext uri="{FF2B5EF4-FFF2-40B4-BE49-F238E27FC236}">
                  <a16:creationId xmlns:a16="http://schemas.microsoft.com/office/drawing/2014/main" id="{00000000-0008-0000-0000-0000A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55</xdr:row>
          <xdr:rowOff>57150</xdr:rowOff>
        </xdr:from>
        <xdr:to>
          <xdr:col>9</xdr:col>
          <xdr:colOff>57150</xdr:colOff>
          <xdr:row>55</xdr:row>
          <xdr:rowOff>352425</xdr:rowOff>
        </xdr:to>
        <xdr:sp macro="" textlink="">
          <xdr:nvSpPr>
            <xdr:cNvPr id="31907" name="Group Box 163" hidden="1">
              <a:extLst>
                <a:ext uri="{63B3BB69-23CF-44E3-9099-C40C66FF867C}">
                  <a14:compatExt spid="_x0000_s31907"/>
                </a:ext>
                <a:ext uri="{FF2B5EF4-FFF2-40B4-BE49-F238E27FC236}">
                  <a16:creationId xmlns:a16="http://schemas.microsoft.com/office/drawing/2014/main" id="{00000000-0008-0000-0000-0000A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56</xdr:row>
          <xdr:rowOff>209550</xdr:rowOff>
        </xdr:from>
        <xdr:to>
          <xdr:col>6</xdr:col>
          <xdr:colOff>800100</xdr:colOff>
          <xdr:row>56</xdr:row>
          <xdr:rowOff>447675</xdr:rowOff>
        </xdr:to>
        <xdr:sp macro="" textlink="">
          <xdr:nvSpPr>
            <xdr:cNvPr id="31905" name="Option Button 161" hidden="1">
              <a:extLst>
                <a:ext uri="{63B3BB69-23CF-44E3-9099-C40C66FF867C}">
                  <a14:compatExt spid="_x0000_s31905"/>
                </a:ext>
                <a:ext uri="{FF2B5EF4-FFF2-40B4-BE49-F238E27FC236}">
                  <a16:creationId xmlns:a16="http://schemas.microsoft.com/office/drawing/2014/main" id="{00000000-0008-0000-0000-0000A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55</xdr:row>
          <xdr:rowOff>390525</xdr:rowOff>
        </xdr:from>
        <xdr:to>
          <xdr:col>9</xdr:col>
          <xdr:colOff>1333500</xdr:colOff>
          <xdr:row>56</xdr:row>
          <xdr:rowOff>628650</xdr:rowOff>
        </xdr:to>
        <xdr:sp macro="" textlink="">
          <xdr:nvSpPr>
            <xdr:cNvPr id="31908" name="Group Box 164" hidden="1">
              <a:extLst>
                <a:ext uri="{63B3BB69-23CF-44E3-9099-C40C66FF867C}">
                  <a14:compatExt spid="_x0000_s31908"/>
                </a:ext>
                <a:ext uri="{FF2B5EF4-FFF2-40B4-BE49-F238E27FC236}">
                  <a16:creationId xmlns:a16="http://schemas.microsoft.com/office/drawing/2014/main" id="{00000000-0008-0000-0000-0000A4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57</xdr:row>
          <xdr:rowOff>161925</xdr:rowOff>
        </xdr:from>
        <xdr:to>
          <xdr:col>6</xdr:col>
          <xdr:colOff>457200</xdr:colOff>
          <xdr:row>57</xdr:row>
          <xdr:rowOff>400050</xdr:rowOff>
        </xdr:to>
        <xdr:sp macro="" textlink="">
          <xdr:nvSpPr>
            <xdr:cNvPr id="31909" name="Option Button 165" hidden="1">
              <a:extLst>
                <a:ext uri="{63B3BB69-23CF-44E3-9099-C40C66FF867C}">
                  <a14:compatExt spid="_x0000_s31909"/>
                </a:ext>
                <a:ext uri="{FF2B5EF4-FFF2-40B4-BE49-F238E27FC236}">
                  <a16:creationId xmlns:a16="http://schemas.microsoft.com/office/drawing/2014/main" id="{00000000-0008-0000-0000-0000A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57</xdr:row>
          <xdr:rowOff>152400</xdr:rowOff>
        </xdr:from>
        <xdr:to>
          <xdr:col>7</xdr:col>
          <xdr:colOff>447675</xdr:colOff>
          <xdr:row>57</xdr:row>
          <xdr:rowOff>400050</xdr:rowOff>
        </xdr:to>
        <xdr:sp macro="" textlink="">
          <xdr:nvSpPr>
            <xdr:cNvPr id="31910" name="Option Button 166" hidden="1">
              <a:extLst>
                <a:ext uri="{63B3BB69-23CF-44E3-9099-C40C66FF867C}">
                  <a14:compatExt spid="_x0000_s31910"/>
                </a:ext>
                <a:ext uri="{FF2B5EF4-FFF2-40B4-BE49-F238E27FC236}">
                  <a16:creationId xmlns:a16="http://schemas.microsoft.com/office/drawing/2014/main" id="{00000000-0008-0000-0000-0000A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57</xdr:row>
          <xdr:rowOff>133350</xdr:rowOff>
        </xdr:from>
        <xdr:to>
          <xdr:col>8</xdr:col>
          <xdr:colOff>295275</xdr:colOff>
          <xdr:row>57</xdr:row>
          <xdr:rowOff>381000</xdr:rowOff>
        </xdr:to>
        <xdr:sp macro="" textlink="">
          <xdr:nvSpPr>
            <xdr:cNvPr id="31911" name="Option Button 167" hidden="1">
              <a:extLst>
                <a:ext uri="{63B3BB69-23CF-44E3-9099-C40C66FF867C}">
                  <a14:compatExt spid="_x0000_s31911"/>
                </a:ext>
                <a:ext uri="{FF2B5EF4-FFF2-40B4-BE49-F238E27FC236}">
                  <a16:creationId xmlns:a16="http://schemas.microsoft.com/office/drawing/2014/main" id="{00000000-0008-0000-0000-0000A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57</xdr:row>
          <xdr:rowOff>76200</xdr:rowOff>
        </xdr:from>
        <xdr:to>
          <xdr:col>8</xdr:col>
          <xdr:colOff>1209675</xdr:colOff>
          <xdr:row>57</xdr:row>
          <xdr:rowOff>438150</xdr:rowOff>
        </xdr:to>
        <xdr:sp macro="" textlink="">
          <xdr:nvSpPr>
            <xdr:cNvPr id="31912" name="Group Box 168" hidden="1">
              <a:extLst>
                <a:ext uri="{63B3BB69-23CF-44E3-9099-C40C66FF867C}">
                  <a14:compatExt spid="_x0000_s31912"/>
                </a:ext>
                <a:ext uri="{FF2B5EF4-FFF2-40B4-BE49-F238E27FC236}">
                  <a16:creationId xmlns:a16="http://schemas.microsoft.com/office/drawing/2014/main" id="{00000000-0008-0000-0000-0000A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64</xdr:row>
          <xdr:rowOff>66675</xdr:rowOff>
        </xdr:from>
        <xdr:to>
          <xdr:col>6</xdr:col>
          <xdr:colOff>742950</xdr:colOff>
          <xdr:row>64</xdr:row>
          <xdr:rowOff>314325</xdr:rowOff>
        </xdr:to>
        <xdr:sp macro="" textlink="">
          <xdr:nvSpPr>
            <xdr:cNvPr id="31913" name="Option Button 169" hidden="1">
              <a:extLst>
                <a:ext uri="{63B3BB69-23CF-44E3-9099-C40C66FF867C}">
                  <a14:compatExt spid="_x0000_s31913"/>
                </a:ext>
                <a:ext uri="{FF2B5EF4-FFF2-40B4-BE49-F238E27FC236}">
                  <a16:creationId xmlns:a16="http://schemas.microsoft.com/office/drawing/2014/main" id="{00000000-0008-0000-0000-0000A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64</xdr:row>
          <xdr:rowOff>66675</xdr:rowOff>
        </xdr:from>
        <xdr:to>
          <xdr:col>8</xdr:col>
          <xdr:colOff>714375</xdr:colOff>
          <xdr:row>64</xdr:row>
          <xdr:rowOff>314325</xdr:rowOff>
        </xdr:to>
        <xdr:sp macro="" textlink="">
          <xdr:nvSpPr>
            <xdr:cNvPr id="31914" name="Option Button 170" hidden="1">
              <a:extLst>
                <a:ext uri="{63B3BB69-23CF-44E3-9099-C40C66FF867C}">
                  <a14:compatExt spid="_x0000_s31914"/>
                </a:ext>
                <a:ext uri="{FF2B5EF4-FFF2-40B4-BE49-F238E27FC236}">
                  <a16:creationId xmlns:a16="http://schemas.microsoft.com/office/drawing/2014/main" id="{00000000-0008-0000-0000-0000A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64</xdr:row>
          <xdr:rowOff>19050</xdr:rowOff>
        </xdr:from>
        <xdr:to>
          <xdr:col>9</xdr:col>
          <xdr:colOff>752475</xdr:colOff>
          <xdr:row>64</xdr:row>
          <xdr:rowOff>361950</xdr:rowOff>
        </xdr:to>
        <xdr:sp macro="" textlink="">
          <xdr:nvSpPr>
            <xdr:cNvPr id="31915" name="Group Box 171" hidden="1">
              <a:extLst>
                <a:ext uri="{63B3BB69-23CF-44E3-9099-C40C66FF867C}">
                  <a14:compatExt spid="_x0000_s31915"/>
                </a:ext>
                <a:ext uri="{FF2B5EF4-FFF2-40B4-BE49-F238E27FC236}">
                  <a16:creationId xmlns:a16="http://schemas.microsoft.com/office/drawing/2014/main" id="{00000000-0008-0000-0000-0000A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65</xdr:row>
          <xdr:rowOff>95250</xdr:rowOff>
        </xdr:from>
        <xdr:to>
          <xdr:col>6</xdr:col>
          <xdr:colOff>742950</xdr:colOff>
          <xdr:row>65</xdr:row>
          <xdr:rowOff>342900</xdr:rowOff>
        </xdr:to>
        <xdr:sp macro="" textlink="">
          <xdr:nvSpPr>
            <xdr:cNvPr id="31916" name="Option Button 172" hidden="1">
              <a:extLst>
                <a:ext uri="{63B3BB69-23CF-44E3-9099-C40C66FF867C}">
                  <a14:compatExt spid="_x0000_s31916"/>
                </a:ext>
                <a:ext uri="{FF2B5EF4-FFF2-40B4-BE49-F238E27FC236}">
                  <a16:creationId xmlns:a16="http://schemas.microsoft.com/office/drawing/2014/main" id="{00000000-0008-0000-0000-0000A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65</xdr:row>
          <xdr:rowOff>95250</xdr:rowOff>
        </xdr:from>
        <xdr:to>
          <xdr:col>8</xdr:col>
          <xdr:colOff>714375</xdr:colOff>
          <xdr:row>65</xdr:row>
          <xdr:rowOff>342900</xdr:rowOff>
        </xdr:to>
        <xdr:sp macro="" textlink="">
          <xdr:nvSpPr>
            <xdr:cNvPr id="31917" name="Option Button 173" hidden="1">
              <a:extLst>
                <a:ext uri="{63B3BB69-23CF-44E3-9099-C40C66FF867C}">
                  <a14:compatExt spid="_x0000_s31917"/>
                </a:ext>
                <a:ext uri="{FF2B5EF4-FFF2-40B4-BE49-F238E27FC236}">
                  <a16:creationId xmlns:a16="http://schemas.microsoft.com/office/drawing/2014/main" id="{00000000-0008-0000-0000-0000A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65</xdr:row>
          <xdr:rowOff>57150</xdr:rowOff>
        </xdr:from>
        <xdr:to>
          <xdr:col>9</xdr:col>
          <xdr:colOff>781050</xdr:colOff>
          <xdr:row>65</xdr:row>
          <xdr:rowOff>381000</xdr:rowOff>
        </xdr:to>
        <xdr:sp macro="" textlink="">
          <xdr:nvSpPr>
            <xdr:cNvPr id="31918" name="Group Box 174" hidden="1">
              <a:extLst>
                <a:ext uri="{63B3BB69-23CF-44E3-9099-C40C66FF867C}">
                  <a14:compatExt spid="_x0000_s31918"/>
                </a:ext>
                <a:ext uri="{FF2B5EF4-FFF2-40B4-BE49-F238E27FC236}">
                  <a16:creationId xmlns:a16="http://schemas.microsoft.com/office/drawing/2014/main" id="{00000000-0008-0000-0000-0000A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70</xdr:row>
          <xdr:rowOff>85725</xdr:rowOff>
        </xdr:from>
        <xdr:to>
          <xdr:col>6</xdr:col>
          <xdr:colOff>847725</xdr:colOff>
          <xdr:row>70</xdr:row>
          <xdr:rowOff>323850</xdr:rowOff>
        </xdr:to>
        <xdr:sp macro="" textlink="">
          <xdr:nvSpPr>
            <xdr:cNvPr id="31919" name="Option Button 175" hidden="1">
              <a:extLst>
                <a:ext uri="{63B3BB69-23CF-44E3-9099-C40C66FF867C}">
                  <a14:compatExt spid="_x0000_s31919"/>
                </a:ext>
                <a:ext uri="{FF2B5EF4-FFF2-40B4-BE49-F238E27FC236}">
                  <a16:creationId xmlns:a16="http://schemas.microsoft.com/office/drawing/2014/main" id="{00000000-0008-0000-0000-0000A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70</xdr:row>
          <xdr:rowOff>95250</xdr:rowOff>
        </xdr:from>
        <xdr:to>
          <xdr:col>8</xdr:col>
          <xdr:colOff>695325</xdr:colOff>
          <xdr:row>70</xdr:row>
          <xdr:rowOff>333375</xdr:rowOff>
        </xdr:to>
        <xdr:sp macro="" textlink="">
          <xdr:nvSpPr>
            <xdr:cNvPr id="31920" name="Option Button 176" hidden="1">
              <a:extLst>
                <a:ext uri="{63B3BB69-23CF-44E3-9099-C40C66FF867C}">
                  <a14:compatExt spid="_x0000_s31920"/>
                </a:ext>
                <a:ext uri="{FF2B5EF4-FFF2-40B4-BE49-F238E27FC236}">
                  <a16:creationId xmlns:a16="http://schemas.microsoft.com/office/drawing/2014/main" id="{00000000-0008-0000-0000-0000B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70</xdr:row>
          <xdr:rowOff>38100</xdr:rowOff>
        </xdr:from>
        <xdr:to>
          <xdr:col>9</xdr:col>
          <xdr:colOff>1047750</xdr:colOff>
          <xdr:row>70</xdr:row>
          <xdr:rowOff>400050</xdr:rowOff>
        </xdr:to>
        <xdr:sp macro="" textlink="">
          <xdr:nvSpPr>
            <xdr:cNvPr id="31921" name="Group Box 177" hidden="1">
              <a:extLst>
                <a:ext uri="{63B3BB69-23CF-44E3-9099-C40C66FF867C}">
                  <a14:compatExt spid="_x0000_s31921"/>
                </a:ext>
                <a:ext uri="{FF2B5EF4-FFF2-40B4-BE49-F238E27FC236}">
                  <a16:creationId xmlns:a16="http://schemas.microsoft.com/office/drawing/2014/main" id="{00000000-0008-0000-0000-0000B1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71</xdr:row>
          <xdr:rowOff>95250</xdr:rowOff>
        </xdr:from>
        <xdr:to>
          <xdr:col>6</xdr:col>
          <xdr:colOff>828675</xdr:colOff>
          <xdr:row>71</xdr:row>
          <xdr:rowOff>342900</xdr:rowOff>
        </xdr:to>
        <xdr:sp macro="" textlink="">
          <xdr:nvSpPr>
            <xdr:cNvPr id="31922" name="Option Button 178" hidden="1">
              <a:extLst>
                <a:ext uri="{63B3BB69-23CF-44E3-9099-C40C66FF867C}">
                  <a14:compatExt spid="_x0000_s31922"/>
                </a:ext>
                <a:ext uri="{FF2B5EF4-FFF2-40B4-BE49-F238E27FC236}">
                  <a16:creationId xmlns:a16="http://schemas.microsoft.com/office/drawing/2014/main" id="{00000000-0008-0000-0000-0000B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71</xdr:row>
          <xdr:rowOff>95250</xdr:rowOff>
        </xdr:from>
        <xdr:to>
          <xdr:col>8</xdr:col>
          <xdr:colOff>695325</xdr:colOff>
          <xdr:row>71</xdr:row>
          <xdr:rowOff>342900</xdr:rowOff>
        </xdr:to>
        <xdr:sp macro="" textlink="">
          <xdr:nvSpPr>
            <xdr:cNvPr id="31923" name="Option Button 179" hidden="1">
              <a:extLst>
                <a:ext uri="{63B3BB69-23CF-44E3-9099-C40C66FF867C}">
                  <a14:compatExt spid="_x0000_s31923"/>
                </a:ext>
                <a:ext uri="{FF2B5EF4-FFF2-40B4-BE49-F238E27FC236}">
                  <a16:creationId xmlns:a16="http://schemas.microsoft.com/office/drawing/2014/main" id="{00000000-0008-0000-0000-0000B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71</xdr:row>
          <xdr:rowOff>28575</xdr:rowOff>
        </xdr:from>
        <xdr:to>
          <xdr:col>9</xdr:col>
          <xdr:colOff>704850</xdr:colOff>
          <xdr:row>71</xdr:row>
          <xdr:rowOff>409575</xdr:rowOff>
        </xdr:to>
        <xdr:sp macro="" textlink="">
          <xdr:nvSpPr>
            <xdr:cNvPr id="31924" name="Group Box 180" hidden="1">
              <a:extLst>
                <a:ext uri="{63B3BB69-23CF-44E3-9099-C40C66FF867C}">
                  <a14:compatExt spid="_x0000_s31924"/>
                </a:ext>
                <a:ext uri="{FF2B5EF4-FFF2-40B4-BE49-F238E27FC236}">
                  <a16:creationId xmlns:a16="http://schemas.microsoft.com/office/drawing/2014/main" id="{00000000-0008-0000-0000-0000B4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72</xdr:row>
          <xdr:rowOff>114300</xdr:rowOff>
        </xdr:from>
        <xdr:to>
          <xdr:col>6</xdr:col>
          <xdr:colOff>819150</xdr:colOff>
          <xdr:row>72</xdr:row>
          <xdr:rowOff>361950</xdr:rowOff>
        </xdr:to>
        <xdr:sp macro="" textlink="">
          <xdr:nvSpPr>
            <xdr:cNvPr id="31925" name="Option Button 181" hidden="1">
              <a:extLst>
                <a:ext uri="{63B3BB69-23CF-44E3-9099-C40C66FF867C}">
                  <a14:compatExt spid="_x0000_s31925"/>
                </a:ext>
                <a:ext uri="{FF2B5EF4-FFF2-40B4-BE49-F238E27FC236}">
                  <a16:creationId xmlns:a16="http://schemas.microsoft.com/office/drawing/2014/main" id="{00000000-0008-0000-0000-0000B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72</xdr:row>
          <xdr:rowOff>114300</xdr:rowOff>
        </xdr:from>
        <xdr:to>
          <xdr:col>8</xdr:col>
          <xdr:colOff>704850</xdr:colOff>
          <xdr:row>72</xdr:row>
          <xdr:rowOff>361950</xdr:rowOff>
        </xdr:to>
        <xdr:sp macro="" textlink="">
          <xdr:nvSpPr>
            <xdr:cNvPr id="31926" name="Option Button 182" hidden="1">
              <a:extLst>
                <a:ext uri="{63B3BB69-23CF-44E3-9099-C40C66FF867C}">
                  <a14:compatExt spid="_x0000_s31926"/>
                </a:ext>
                <a:ext uri="{FF2B5EF4-FFF2-40B4-BE49-F238E27FC236}">
                  <a16:creationId xmlns:a16="http://schemas.microsoft.com/office/drawing/2014/main" id="{00000000-0008-0000-0000-0000B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72</xdr:row>
          <xdr:rowOff>66675</xdr:rowOff>
        </xdr:from>
        <xdr:to>
          <xdr:col>9</xdr:col>
          <xdr:colOff>962025</xdr:colOff>
          <xdr:row>72</xdr:row>
          <xdr:rowOff>409575</xdr:rowOff>
        </xdr:to>
        <xdr:sp macro="" textlink="">
          <xdr:nvSpPr>
            <xdr:cNvPr id="31927" name="Group Box 183" hidden="1">
              <a:extLst>
                <a:ext uri="{63B3BB69-23CF-44E3-9099-C40C66FF867C}">
                  <a14:compatExt spid="_x0000_s31927"/>
                </a:ext>
                <a:ext uri="{FF2B5EF4-FFF2-40B4-BE49-F238E27FC236}">
                  <a16:creationId xmlns:a16="http://schemas.microsoft.com/office/drawing/2014/main" id="{00000000-0008-0000-0000-0000B7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74</xdr:row>
          <xdr:rowOff>57150</xdr:rowOff>
        </xdr:from>
        <xdr:to>
          <xdr:col>6</xdr:col>
          <xdr:colOff>828675</xdr:colOff>
          <xdr:row>74</xdr:row>
          <xdr:rowOff>304800</xdr:rowOff>
        </xdr:to>
        <xdr:sp macro="" textlink="">
          <xdr:nvSpPr>
            <xdr:cNvPr id="31928" name="Option Button 184" hidden="1">
              <a:extLst>
                <a:ext uri="{63B3BB69-23CF-44E3-9099-C40C66FF867C}">
                  <a14:compatExt spid="_x0000_s31928"/>
                </a:ext>
                <a:ext uri="{FF2B5EF4-FFF2-40B4-BE49-F238E27FC236}">
                  <a16:creationId xmlns:a16="http://schemas.microsoft.com/office/drawing/2014/main" id="{00000000-0008-0000-0000-0000B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74</xdr:row>
          <xdr:rowOff>85725</xdr:rowOff>
        </xdr:from>
        <xdr:to>
          <xdr:col>8</xdr:col>
          <xdr:colOff>704850</xdr:colOff>
          <xdr:row>74</xdr:row>
          <xdr:rowOff>323850</xdr:rowOff>
        </xdr:to>
        <xdr:sp macro="" textlink="">
          <xdr:nvSpPr>
            <xdr:cNvPr id="31929" name="Option Button 185" hidden="1">
              <a:extLst>
                <a:ext uri="{63B3BB69-23CF-44E3-9099-C40C66FF867C}">
                  <a14:compatExt spid="_x0000_s31929"/>
                </a:ext>
                <a:ext uri="{FF2B5EF4-FFF2-40B4-BE49-F238E27FC236}">
                  <a16:creationId xmlns:a16="http://schemas.microsoft.com/office/drawing/2014/main" id="{00000000-0008-0000-0000-0000B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74</xdr:row>
          <xdr:rowOff>19050</xdr:rowOff>
        </xdr:from>
        <xdr:to>
          <xdr:col>9</xdr:col>
          <xdr:colOff>209550</xdr:colOff>
          <xdr:row>74</xdr:row>
          <xdr:rowOff>361950</xdr:rowOff>
        </xdr:to>
        <xdr:sp macro="" textlink="">
          <xdr:nvSpPr>
            <xdr:cNvPr id="31930" name="Group Box 186" hidden="1">
              <a:extLst>
                <a:ext uri="{63B3BB69-23CF-44E3-9099-C40C66FF867C}">
                  <a14:compatExt spid="_x0000_s31930"/>
                </a:ext>
                <a:ext uri="{FF2B5EF4-FFF2-40B4-BE49-F238E27FC236}">
                  <a16:creationId xmlns:a16="http://schemas.microsoft.com/office/drawing/2014/main" id="{00000000-0008-0000-0000-0000BA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45</xdr:row>
          <xdr:rowOff>114300</xdr:rowOff>
        </xdr:from>
        <xdr:to>
          <xdr:col>6</xdr:col>
          <xdr:colOff>476250</xdr:colOff>
          <xdr:row>45</xdr:row>
          <xdr:rowOff>361950</xdr:rowOff>
        </xdr:to>
        <xdr:sp macro="" textlink="">
          <xdr:nvSpPr>
            <xdr:cNvPr id="31931" name="Option Button 187" hidden="1">
              <a:extLst>
                <a:ext uri="{63B3BB69-23CF-44E3-9099-C40C66FF867C}">
                  <a14:compatExt spid="_x0000_s31931"/>
                </a:ext>
                <a:ext uri="{FF2B5EF4-FFF2-40B4-BE49-F238E27FC236}">
                  <a16:creationId xmlns:a16="http://schemas.microsoft.com/office/drawing/2014/main" id="{00000000-0008-0000-0000-0000B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45</xdr:row>
          <xdr:rowOff>123825</xdr:rowOff>
        </xdr:from>
        <xdr:to>
          <xdr:col>8</xdr:col>
          <xdr:colOff>419100</xdr:colOff>
          <xdr:row>45</xdr:row>
          <xdr:rowOff>361950</xdr:rowOff>
        </xdr:to>
        <xdr:sp macro="" textlink="">
          <xdr:nvSpPr>
            <xdr:cNvPr id="31932" name="Option Button 188" hidden="1">
              <a:extLst>
                <a:ext uri="{63B3BB69-23CF-44E3-9099-C40C66FF867C}">
                  <a14:compatExt spid="_x0000_s31932"/>
                </a:ext>
                <a:ext uri="{FF2B5EF4-FFF2-40B4-BE49-F238E27FC236}">
                  <a16:creationId xmlns:a16="http://schemas.microsoft.com/office/drawing/2014/main" id="{00000000-0008-0000-0000-0000B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45</xdr:row>
          <xdr:rowOff>57150</xdr:rowOff>
        </xdr:from>
        <xdr:to>
          <xdr:col>8</xdr:col>
          <xdr:colOff>676275</xdr:colOff>
          <xdr:row>45</xdr:row>
          <xdr:rowOff>419100</xdr:rowOff>
        </xdr:to>
        <xdr:sp macro="" textlink="">
          <xdr:nvSpPr>
            <xdr:cNvPr id="31933" name="Group Box 189" hidden="1">
              <a:extLst>
                <a:ext uri="{63B3BB69-23CF-44E3-9099-C40C66FF867C}">
                  <a14:compatExt spid="_x0000_s31933"/>
                </a:ext>
                <a:ext uri="{FF2B5EF4-FFF2-40B4-BE49-F238E27FC236}">
                  <a16:creationId xmlns:a16="http://schemas.microsoft.com/office/drawing/2014/main" id="{00000000-0008-0000-0000-0000BD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46</xdr:row>
          <xdr:rowOff>114300</xdr:rowOff>
        </xdr:from>
        <xdr:to>
          <xdr:col>6</xdr:col>
          <xdr:colOff>466725</xdr:colOff>
          <xdr:row>46</xdr:row>
          <xdr:rowOff>361950</xdr:rowOff>
        </xdr:to>
        <xdr:sp macro="" textlink="">
          <xdr:nvSpPr>
            <xdr:cNvPr id="31934" name="Option Button 190" hidden="1">
              <a:extLst>
                <a:ext uri="{63B3BB69-23CF-44E3-9099-C40C66FF867C}">
                  <a14:compatExt spid="_x0000_s31934"/>
                </a:ext>
                <a:ext uri="{FF2B5EF4-FFF2-40B4-BE49-F238E27FC236}">
                  <a16:creationId xmlns:a16="http://schemas.microsoft.com/office/drawing/2014/main" id="{00000000-0008-0000-0000-0000B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46</xdr:row>
          <xdr:rowOff>133350</xdr:rowOff>
        </xdr:from>
        <xdr:to>
          <xdr:col>8</xdr:col>
          <xdr:colOff>419100</xdr:colOff>
          <xdr:row>46</xdr:row>
          <xdr:rowOff>371475</xdr:rowOff>
        </xdr:to>
        <xdr:sp macro="" textlink="">
          <xdr:nvSpPr>
            <xdr:cNvPr id="31935" name="Option Button 191" hidden="1">
              <a:extLst>
                <a:ext uri="{63B3BB69-23CF-44E3-9099-C40C66FF867C}">
                  <a14:compatExt spid="_x0000_s31935"/>
                </a:ext>
                <a:ext uri="{FF2B5EF4-FFF2-40B4-BE49-F238E27FC236}">
                  <a16:creationId xmlns:a16="http://schemas.microsoft.com/office/drawing/2014/main" id="{00000000-0008-0000-0000-0000B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46</xdr:row>
          <xdr:rowOff>76200</xdr:rowOff>
        </xdr:from>
        <xdr:to>
          <xdr:col>8</xdr:col>
          <xdr:colOff>1152525</xdr:colOff>
          <xdr:row>46</xdr:row>
          <xdr:rowOff>419100</xdr:rowOff>
        </xdr:to>
        <xdr:sp macro="" textlink="">
          <xdr:nvSpPr>
            <xdr:cNvPr id="31936" name="Group Box 192" hidden="1">
              <a:extLst>
                <a:ext uri="{63B3BB69-23CF-44E3-9099-C40C66FF867C}">
                  <a14:compatExt spid="_x0000_s31936"/>
                </a:ext>
                <a:ext uri="{FF2B5EF4-FFF2-40B4-BE49-F238E27FC236}">
                  <a16:creationId xmlns:a16="http://schemas.microsoft.com/office/drawing/2014/main" id="{00000000-0008-0000-0000-0000C0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66</xdr:row>
          <xdr:rowOff>76200</xdr:rowOff>
        </xdr:from>
        <xdr:to>
          <xdr:col>6</xdr:col>
          <xdr:colOff>752475</xdr:colOff>
          <xdr:row>66</xdr:row>
          <xdr:rowOff>323850</xdr:rowOff>
        </xdr:to>
        <xdr:sp macro="" textlink="">
          <xdr:nvSpPr>
            <xdr:cNvPr id="31937" name="Option Button 193" hidden="1">
              <a:extLst>
                <a:ext uri="{63B3BB69-23CF-44E3-9099-C40C66FF867C}">
                  <a14:compatExt spid="_x0000_s31937"/>
                </a:ext>
                <a:ext uri="{FF2B5EF4-FFF2-40B4-BE49-F238E27FC236}">
                  <a16:creationId xmlns:a16="http://schemas.microsoft.com/office/drawing/2014/main" id="{00000000-0008-0000-0000-0000C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66</xdr:row>
          <xdr:rowOff>95250</xdr:rowOff>
        </xdr:from>
        <xdr:to>
          <xdr:col>8</xdr:col>
          <xdr:colOff>704850</xdr:colOff>
          <xdr:row>66</xdr:row>
          <xdr:rowOff>333375</xdr:rowOff>
        </xdr:to>
        <xdr:sp macro="" textlink="">
          <xdr:nvSpPr>
            <xdr:cNvPr id="31938" name="Option Button 194" hidden="1">
              <a:extLst>
                <a:ext uri="{63B3BB69-23CF-44E3-9099-C40C66FF867C}">
                  <a14:compatExt spid="_x0000_s31938"/>
                </a:ext>
                <a:ext uri="{FF2B5EF4-FFF2-40B4-BE49-F238E27FC236}">
                  <a16:creationId xmlns:a16="http://schemas.microsoft.com/office/drawing/2014/main" id="{00000000-0008-0000-0000-0000C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66</xdr:row>
          <xdr:rowOff>66675</xdr:rowOff>
        </xdr:from>
        <xdr:to>
          <xdr:col>9</xdr:col>
          <xdr:colOff>47625</xdr:colOff>
          <xdr:row>66</xdr:row>
          <xdr:rowOff>361950</xdr:rowOff>
        </xdr:to>
        <xdr:sp macro="" textlink="">
          <xdr:nvSpPr>
            <xdr:cNvPr id="31939" name="Group Box 195" hidden="1">
              <a:extLst>
                <a:ext uri="{63B3BB69-23CF-44E3-9099-C40C66FF867C}">
                  <a14:compatExt spid="_x0000_s31939"/>
                </a:ext>
                <a:ext uri="{FF2B5EF4-FFF2-40B4-BE49-F238E27FC236}">
                  <a16:creationId xmlns:a16="http://schemas.microsoft.com/office/drawing/2014/main" id="{00000000-0008-0000-0000-0000C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67</xdr:row>
          <xdr:rowOff>57150</xdr:rowOff>
        </xdr:from>
        <xdr:to>
          <xdr:col>6</xdr:col>
          <xdr:colOff>752475</xdr:colOff>
          <xdr:row>67</xdr:row>
          <xdr:rowOff>276225</xdr:rowOff>
        </xdr:to>
        <xdr:sp macro="" textlink="">
          <xdr:nvSpPr>
            <xdr:cNvPr id="31940" name="Option Button 196" hidden="1">
              <a:extLst>
                <a:ext uri="{63B3BB69-23CF-44E3-9099-C40C66FF867C}">
                  <a14:compatExt spid="_x0000_s31940"/>
                </a:ext>
                <a:ext uri="{FF2B5EF4-FFF2-40B4-BE49-F238E27FC236}">
                  <a16:creationId xmlns:a16="http://schemas.microsoft.com/office/drawing/2014/main" id="{00000000-0008-0000-0000-0000C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67</xdr:row>
          <xdr:rowOff>57150</xdr:rowOff>
        </xdr:from>
        <xdr:to>
          <xdr:col>8</xdr:col>
          <xdr:colOff>666750</xdr:colOff>
          <xdr:row>67</xdr:row>
          <xdr:rowOff>285750</xdr:rowOff>
        </xdr:to>
        <xdr:sp macro="" textlink="">
          <xdr:nvSpPr>
            <xdr:cNvPr id="31941" name="Option Button 197" hidden="1">
              <a:extLst>
                <a:ext uri="{63B3BB69-23CF-44E3-9099-C40C66FF867C}">
                  <a14:compatExt spid="_x0000_s31941"/>
                </a:ext>
                <a:ext uri="{FF2B5EF4-FFF2-40B4-BE49-F238E27FC236}">
                  <a16:creationId xmlns:a16="http://schemas.microsoft.com/office/drawing/2014/main" id="{00000000-0008-0000-0000-0000C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67</xdr:row>
          <xdr:rowOff>9525</xdr:rowOff>
        </xdr:from>
        <xdr:to>
          <xdr:col>8</xdr:col>
          <xdr:colOff>1057275</xdr:colOff>
          <xdr:row>68</xdr:row>
          <xdr:rowOff>9525</xdr:rowOff>
        </xdr:to>
        <xdr:sp macro="" textlink="">
          <xdr:nvSpPr>
            <xdr:cNvPr id="31942" name="Group Box 198" hidden="1">
              <a:extLst>
                <a:ext uri="{63B3BB69-23CF-44E3-9099-C40C66FF867C}">
                  <a14:compatExt spid="_x0000_s31942"/>
                </a:ext>
                <a:ext uri="{FF2B5EF4-FFF2-40B4-BE49-F238E27FC236}">
                  <a16:creationId xmlns:a16="http://schemas.microsoft.com/office/drawing/2014/main" id="{00000000-0008-0000-0000-0000C6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9</xdr:row>
          <xdr:rowOff>66675</xdr:rowOff>
        </xdr:from>
        <xdr:to>
          <xdr:col>6</xdr:col>
          <xdr:colOff>371475</xdr:colOff>
          <xdr:row>9</xdr:row>
          <xdr:rowOff>276225</xdr:rowOff>
        </xdr:to>
        <xdr:sp macro="" textlink="">
          <xdr:nvSpPr>
            <xdr:cNvPr id="31943" name="Option Button 199" hidden="1">
              <a:extLst>
                <a:ext uri="{63B3BB69-23CF-44E3-9099-C40C66FF867C}">
                  <a14:compatExt spid="_x0000_s31943"/>
                </a:ext>
                <a:ext uri="{FF2B5EF4-FFF2-40B4-BE49-F238E27FC236}">
                  <a16:creationId xmlns:a16="http://schemas.microsoft.com/office/drawing/2014/main" id="{00000000-0008-0000-0000-0000C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9</xdr:row>
          <xdr:rowOff>57150</xdr:rowOff>
        </xdr:from>
        <xdr:to>
          <xdr:col>8</xdr:col>
          <xdr:colOff>371475</xdr:colOff>
          <xdr:row>9</xdr:row>
          <xdr:rowOff>295275</xdr:rowOff>
        </xdr:to>
        <xdr:sp macro="" textlink="">
          <xdr:nvSpPr>
            <xdr:cNvPr id="31944" name="Option Button 200" hidden="1">
              <a:extLst>
                <a:ext uri="{63B3BB69-23CF-44E3-9099-C40C66FF867C}">
                  <a14:compatExt spid="_x0000_s31944"/>
                </a:ext>
                <a:ext uri="{FF2B5EF4-FFF2-40B4-BE49-F238E27FC236}">
                  <a16:creationId xmlns:a16="http://schemas.microsoft.com/office/drawing/2014/main" id="{00000000-0008-0000-0000-0000C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9</xdr:row>
          <xdr:rowOff>28575</xdr:rowOff>
        </xdr:from>
        <xdr:to>
          <xdr:col>9</xdr:col>
          <xdr:colOff>1285875</xdr:colOff>
          <xdr:row>10</xdr:row>
          <xdr:rowOff>0</xdr:rowOff>
        </xdr:to>
        <xdr:sp macro="" textlink="">
          <xdr:nvSpPr>
            <xdr:cNvPr id="31840" name="Group Box 96" hidden="1">
              <a:extLst>
                <a:ext uri="{63B3BB69-23CF-44E3-9099-C40C66FF867C}">
                  <a14:compatExt spid="_x0000_s31840"/>
                </a:ext>
                <a:ext uri="{FF2B5EF4-FFF2-40B4-BE49-F238E27FC236}">
                  <a16:creationId xmlns:a16="http://schemas.microsoft.com/office/drawing/2014/main" id="{00000000-0008-0000-0000-000060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552450</xdr:colOff>
          <xdr:row>56</xdr:row>
          <xdr:rowOff>209550</xdr:rowOff>
        </xdr:from>
        <xdr:to>
          <xdr:col>8</xdr:col>
          <xdr:colOff>800100</xdr:colOff>
          <xdr:row>56</xdr:row>
          <xdr:rowOff>447675</xdr:rowOff>
        </xdr:to>
        <xdr:sp macro="" textlink="">
          <xdr:nvSpPr>
            <xdr:cNvPr id="31945" name="Option Button 201" hidden="1">
              <a:extLst>
                <a:ext uri="{63B3BB69-23CF-44E3-9099-C40C66FF867C}">
                  <a14:compatExt spid="_x0000_s31945"/>
                </a:ext>
                <a:ext uri="{FF2B5EF4-FFF2-40B4-BE49-F238E27FC236}">
                  <a16:creationId xmlns:a16="http://schemas.microsoft.com/office/drawing/2014/main" id="{00000000-0008-0000-0000-0000C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545123</xdr:colOff>
      <xdr:row>8</xdr:row>
      <xdr:rowOff>17585</xdr:rowOff>
    </xdr:from>
    <xdr:to>
      <xdr:col>4</xdr:col>
      <xdr:colOff>767862</xdr:colOff>
      <xdr:row>8</xdr:row>
      <xdr:rowOff>199293</xdr:rowOff>
    </xdr:to>
    <xdr:sp macro="" textlink="">
      <xdr:nvSpPr>
        <xdr:cNvPr id="52" name="テキスト ボックス 51">
          <a:extLst>
            <a:ext uri="{FF2B5EF4-FFF2-40B4-BE49-F238E27FC236}">
              <a16:creationId xmlns:a16="http://schemas.microsoft.com/office/drawing/2014/main" id="{29505268-D7D1-E4C2-FCB7-83F1EEA8ACD3}"/>
            </a:ext>
          </a:extLst>
        </xdr:cNvPr>
        <xdr:cNvSpPr txBox="1"/>
      </xdr:nvSpPr>
      <xdr:spPr>
        <a:xfrm>
          <a:off x="2080846" y="1664677"/>
          <a:ext cx="222739" cy="181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a:t>
          </a:r>
        </a:p>
      </xdr:txBody>
    </xdr:sp>
    <xdr:clientData/>
  </xdr:twoCellAnchor>
  <xdr:twoCellAnchor>
    <xdr:from>
      <xdr:col>5</xdr:col>
      <xdr:colOff>978877</xdr:colOff>
      <xdr:row>8</xdr:row>
      <xdr:rowOff>29307</xdr:rowOff>
    </xdr:from>
    <xdr:to>
      <xdr:col>5</xdr:col>
      <xdr:colOff>1201616</xdr:colOff>
      <xdr:row>8</xdr:row>
      <xdr:rowOff>211015</xdr:rowOff>
    </xdr:to>
    <xdr:sp macro="" textlink="">
      <xdr:nvSpPr>
        <xdr:cNvPr id="53" name="テキスト ボックス 52">
          <a:extLst>
            <a:ext uri="{FF2B5EF4-FFF2-40B4-BE49-F238E27FC236}">
              <a16:creationId xmlns:a16="http://schemas.microsoft.com/office/drawing/2014/main" id="{C609089B-5CEB-43E6-A786-AEE2A7B54AE1}"/>
            </a:ext>
          </a:extLst>
        </xdr:cNvPr>
        <xdr:cNvSpPr txBox="1"/>
      </xdr:nvSpPr>
      <xdr:spPr>
        <a:xfrm>
          <a:off x="3370385" y="1676399"/>
          <a:ext cx="222739" cy="181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月</a:t>
          </a:r>
        </a:p>
      </xdr:txBody>
    </xdr:sp>
    <xdr:clientData/>
  </xdr:twoCellAnchor>
  <xdr:twoCellAnchor>
    <xdr:from>
      <xdr:col>6</xdr:col>
      <xdr:colOff>990600</xdr:colOff>
      <xdr:row>8</xdr:row>
      <xdr:rowOff>23446</xdr:rowOff>
    </xdr:from>
    <xdr:to>
      <xdr:col>6</xdr:col>
      <xdr:colOff>1213339</xdr:colOff>
      <xdr:row>8</xdr:row>
      <xdr:rowOff>205154</xdr:rowOff>
    </xdr:to>
    <xdr:sp macro="" textlink="">
      <xdr:nvSpPr>
        <xdr:cNvPr id="54" name="テキスト ボックス 53">
          <a:extLst>
            <a:ext uri="{FF2B5EF4-FFF2-40B4-BE49-F238E27FC236}">
              <a16:creationId xmlns:a16="http://schemas.microsoft.com/office/drawing/2014/main" id="{E261CFAC-C3AD-4312-97D2-C7A9EA3D341F}"/>
            </a:ext>
          </a:extLst>
        </xdr:cNvPr>
        <xdr:cNvSpPr txBox="1"/>
      </xdr:nvSpPr>
      <xdr:spPr>
        <a:xfrm>
          <a:off x="4706815" y="1670538"/>
          <a:ext cx="222739" cy="181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日</a:t>
          </a:r>
          <a:endParaRPr kumimoji="1" lang="en-US" altLang="ja-JP" sz="800"/>
        </a:p>
      </xdr:txBody>
    </xdr:sp>
    <xdr:clientData/>
  </xdr:twoCellAnchor>
  <xdr:twoCellAnchor>
    <xdr:from>
      <xdr:col>8</xdr:col>
      <xdr:colOff>814753</xdr:colOff>
      <xdr:row>15</xdr:row>
      <xdr:rowOff>486507</xdr:rowOff>
    </xdr:from>
    <xdr:to>
      <xdr:col>9</xdr:col>
      <xdr:colOff>515815</xdr:colOff>
      <xdr:row>15</xdr:row>
      <xdr:rowOff>756138</xdr:rowOff>
    </xdr:to>
    <xdr:sp macro="" textlink="">
      <xdr:nvSpPr>
        <xdr:cNvPr id="55" name="テキスト ボックス 54">
          <a:extLst>
            <a:ext uri="{FF2B5EF4-FFF2-40B4-BE49-F238E27FC236}">
              <a16:creationId xmlns:a16="http://schemas.microsoft.com/office/drawing/2014/main" id="{14FF9E05-BE60-6E94-0784-5F16E15C4560}"/>
            </a:ext>
          </a:extLst>
        </xdr:cNvPr>
        <xdr:cNvSpPr txBox="1"/>
      </xdr:nvSpPr>
      <xdr:spPr>
        <a:xfrm>
          <a:off x="7180384" y="4167553"/>
          <a:ext cx="1025769" cy="2696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（整数で記入）</a:t>
          </a:r>
        </a:p>
      </xdr:txBody>
    </xdr:sp>
    <xdr:clientData/>
  </xdr:twoCellAnchor>
  <xdr:twoCellAnchor>
    <xdr:from>
      <xdr:col>6</xdr:col>
      <xdr:colOff>45720</xdr:colOff>
      <xdr:row>23</xdr:row>
      <xdr:rowOff>45720</xdr:rowOff>
    </xdr:from>
    <xdr:to>
      <xdr:col>6</xdr:col>
      <xdr:colOff>1082040</xdr:colOff>
      <xdr:row>23</xdr:row>
      <xdr:rowOff>220980</xdr:rowOff>
    </xdr:to>
    <xdr:sp macro="" textlink="">
      <xdr:nvSpPr>
        <xdr:cNvPr id="50" name="テキスト ボックス 49">
          <a:extLst>
            <a:ext uri="{FF2B5EF4-FFF2-40B4-BE49-F238E27FC236}">
              <a16:creationId xmlns:a16="http://schemas.microsoft.com/office/drawing/2014/main" id="{AB04138C-5233-5954-07FA-ABE251FB4303}"/>
            </a:ext>
          </a:extLst>
        </xdr:cNvPr>
        <xdr:cNvSpPr txBox="1"/>
      </xdr:nvSpPr>
      <xdr:spPr>
        <a:xfrm>
          <a:off x="3764280" y="8138160"/>
          <a:ext cx="1036320"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（本年４月末時点）</a:t>
          </a:r>
        </a:p>
      </xdr:txBody>
    </xdr:sp>
    <xdr:clientData/>
  </xdr:twoCellAnchor>
  <xdr:twoCellAnchor>
    <xdr:from>
      <xdr:col>8</xdr:col>
      <xdr:colOff>516255</xdr:colOff>
      <xdr:row>17</xdr:row>
      <xdr:rowOff>588645</xdr:rowOff>
    </xdr:from>
    <xdr:to>
      <xdr:col>9</xdr:col>
      <xdr:colOff>1483995</xdr:colOff>
      <xdr:row>17</xdr:row>
      <xdr:rowOff>840105</xdr:rowOff>
    </xdr:to>
    <xdr:sp macro="" textlink="">
      <xdr:nvSpPr>
        <xdr:cNvPr id="56" name="テキスト ボックス 55">
          <a:extLst>
            <a:ext uri="{FF2B5EF4-FFF2-40B4-BE49-F238E27FC236}">
              <a16:creationId xmlns:a16="http://schemas.microsoft.com/office/drawing/2014/main" id="{B4E053CD-D0D9-33C0-B6DD-89B08A3136B2}"/>
            </a:ext>
          </a:extLst>
        </xdr:cNvPr>
        <xdr:cNvSpPr txBox="1"/>
      </xdr:nvSpPr>
      <xdr:spPr>
        <a:xfrm>
          <a:off x="7631430" y="5932170"/>
          <a:ext cx="2453640"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（整数で記入、小数点以下第１位四捨五入）</a:t>
          </a:r>
        </a:p>
        <a:p>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ABD44-D85F-4F1A-89A3-90FDA18090C0}">
  <sheetPr codeName="Sheet1"/>
  <dimension ref="A1:X116"/>
  <sheetViews>
    <sheetView showGridLines="0" tabSelected="1" view="pageBreakPreview" zoomScaleNormal="120" zoomScaleSheetLayoutView="100" workbookViewId="0">
      <selection activeCell="J12" sqref="J12"/>
    </sheetView>
  </sheetViews>
  <sheetFormatPr defaultColWidth="9" defaultRowHeight="13.5" outlineLevelCol="1" x14ac:dyDescent="0.15"/>
  <cols>
    <col min="1" max="1" width="3.625" customWidth="1"/>
    <col min="2" max="2" width="3.125" customWidth="1"/>
    <col min="3" max="3" width="12.5" customWidth="1"/>
    <col min="4" max="4" width="3.125" customWidth="1"/>
    <col min="5" max="5" width="12.5" customWidth="1"/>
    <col min="6" max="9" width="19.5" customWidth="1"/>
    <col min="10" max="10" width="21" customWidth="1"/>
    <col min="11" max="12" width="4.375" customWidth="1"/>
    <col min="13" max="13" width="41.25" style="49" customWidth="1"/>
    <col min="14" max="14" width="10.5" customWidth="1"/>
    <col min="15" max="19" width="9" customWidth="1" outlineLevel="1"/>
  </cols>
  <sheetData>
    <row r="1" spans="1:24" s="2" customFormat="1" ht="18" customHeight="1" x14ac:dyDescent="0.15">
      <c r="A1" s="2" t="s">
        <v>0</v>
      </c>
      <c r="J1" s="3" t="s">
        <v>163</v>
      </c>
      <c r="M1" s="72"/>
      <c r="U1" s="3"/>
    </row>
    <row r="2" spans="1:24" s="2" customFormat="1" ht="17.25" customHeight="1" x14ac:dyDescent="0.15">
      <c r="A2" s="125" t="s">
        <v>1</v>
      </c>
      <c r="B2" s="125"/>
      <c r="C2" s="125"/>
      <c r="D2" s="125"/>
      <c r="E2" s="125"/>
      <c r="F2" s="125"/>
      <c r="G2" s="125"/>
      <c r="H2" s="125"/>
      <c r="I2" s="125"/>
      <c r="J2" s="125"/>
      <c r="K2" s="125"/>
      <c r="L2" s="4"/>
      <c r="M2" s="73"/>
      <c r="N2" s="4"/>
      <c r="O2" s="4"/>
      <c r="P2" s="4"/>
      <c r="Q2" s="4"/>
      <c r="R2" s="4"/>
      <c r="S2" s="4"/>
      <c r="T2" s="4"/>
      <c r="U2" s="4"/>
      <c r="V2" s="4"/>
      <c r="W2" s="4"/>
      <c r="X2" s="4"/>
    </row>
    <row r="3" spans="1:24" s="2" customFormat="1" ht="4.5" customHeight="1" x14ac:dyDescent="0.15">
      <c r="B3" s="57"/>
      <c r="C3" s="57"/>
      <c r="D3" s="57"/>
      <c r="E3" s="57"/>
      <c r="F3" s="57"/>
      <c r="G3" s="57"/>
      <c r="H3" s="57"/>
      <c r="I3" s="57"/>
      <c r="J3" s="57"/>
      <c r="K3" s="57"/>
      <c r="L3" s="57"/>
      <c r="M3" s="74"/>
      <c r="N3" s="57"/>
      <c r="O3" s="57"/>
      <c r="P3" s="57"/>
      <c r="Q3" s="57"/>
      <c r="R3" s="57"/>
      <c r="S3" s="57"/>
      <c r="T3" s="57"/>
      <c r="U3" s="57"/>
      <c r="V3" s="57"/>
      <c r="W3" s="57"/>
      <c r="X3" s="57"/>
    </row>
    <row r="4" spans="1:24" s="2" customFormat="1" ht="23.1" customHeight="1" x14ac:dyDescent="0.15">
      <c r="D4" s="5"/>
      <c r="E4" s="5"/>
      <c r="H4" s="120" t="s">
        <v>2</v>
      </c>
      <c r="I4" s="82"/>
      <c r="J4" s="82"/>
      <c r="M4" s="75" t="str">
        <f>IF(I4="","都道府県名を入力してください",TRUE)</f>
        <v>都道府県名を入力してください</v>
      </c>
    </row>
    <row r="5" spans="1:24" s="2" customFormat="1" ht="5.25" customHeight="1" thickBot="1" x14ac:dyDescent="0.2">
      <c r="I5" s="6"/>
      <c r="J5" s="6"/>
      <c r="M5" s="75"/>
    </row>
    <row r="6" spans="1:24" ht="23.1" customHeight="1" x14ac:dyDescent="0.15">
      <c r="B6" s="126" t="s">
        <v>3</v>
      </c>
      <c r="C6" s="127"/>
      <c r="D6" s="7"/>
      <c r="E6" s="128"/>
      <c r="F6" s="128"/>
      <c r="G6" s="129" t="s">
        <v>4</v>
      </c>
      <c r="H6" s="129"/>
      <c r="I6" s="129"/>
      <c r="J6" s="130"/>
      <c r="M6" s="76" t="str">
        <f>IF(LEN(E6)=7,TRUE,"薬局コードを正しく入力してください")</f>
        <v>薬局コードを正しく入力してください</v>
      </c>
    </row>
    <row r="7" spans="1:24" ht="23.1" customHeight="1" x14ac:dyDescent="0.15">
      <c r="B7" s="131" t="s">
        <v>5</v>
      </c>
      <c r="C7" s="132"/>
      <c r="D7" s="8"/>
      <c r="E7" s="133"/>
      <c r="F7" s="133"/>
      <c r="G7" s="133"/>
      <c r="H7" s="83"/>
      <c r="I7" s="84" t="s">
        <v>6</v>
      </c>
      <c r="J7" s="85" t="s">
        <v>7</v>
      </c>
      <c r="L7" s="83">
        <v>0</v>
      </c>
      <c r="M7" s="76" t="str">
        <f>IF($E$7="","保険薬局名を入力してください",TRUE)</f>
        <v>保険薬局名を入力してください</v>
      </c>
    </row>
    <row r="8" spans="1:24" ht="18.75" customHeight="1" x14ac:dyDescent="0.15">
      <c r="B8" s="151" t="s">
        <v>8</v>
      </c>
      <c r="C8" s="152"/>
      <c r="D8" s="155" t="s">
        <v>9</v>
      </c>
      <c r="E8" s="156"/>
      <c r="F8" s="156"/>
      <c r="G8" s="156"/>
      <c r="H8" s="157" t="s">
        <v>10</v>
      </c>
      <c r="I8" s="157"/>
      <c r="J8" s="158"/>
      <c r="K8" s="16" t="s">
        <v>11</v>
      </c>
      <c r="L8" s="83"/>
      <c r="M8" s="75" t="str">
        <f>IF($L$7=0,"個人立、法人立の区分を選択してください。","TRUE")</f>
        <v>個人立、法人立の区分を選択してください。</v>
      </c>
      <c r="N8" s="2"/>
    </row>
    <row r="9" spans="1:24" ht="17.25" customHeight="1" x14ac:dyDescent="0.15">
      <c r="B9" s="153"/>
      <c r="C9" s="154"/>
      <c r="D9" s="134"/>
      <c r="E9" s="135"/>
      <c r="F9" s="86"/>
      <c r="G9" s="86"/>
      <c r="H9" s="159"/>
      <c r="I9" s="159"/>
      <c r="J9" s="160"/>
      <c r="M9" s="75" t="str">
        <f>IF($L$8=0,"指定年月日の年号を選択してください",TRUE)</f>
        <v>指定年月日の年号を選択してください</v>
      </c>
      <c r="N9" s="2"/>
      <c r="Q9" t="str">
        <f>IF($D9="","FALSE","TRUE")</f>
        <v>FALSE</v>
      </c>
      <c r="R9" t="str">
        <f>IF($F9="","FALSE","TRUE")</f>
        <v>FALSE</v>
      </c>
      <c r="S9" t="str">
        <f>IF($G9="","FALSE","TRUE")</f>
        <v>FALSE</v>
      </c>
    </row>
    <row r="10" spans="1:24" ht="27.75" customHeight="1" x14ac:dyDescent="0.15">
      <c r="B10" s="161" t="s">
        <v>12</v>
      </c>
      <c r="C10" s="162"/>
      <c r="D10" s="162"/>
      <c r="E10" s="162"/>
      <c r="F10" s="163"/>
      <c r="G10" s="164" t="s">
        <v>13</v>
      </c>
      <c r="H10" s="165"/>
      <c r="I10" s="144" t="s">
        <v>14</v>
      </c>
      <c r="J10" s="166"/>
      <c r="L10" s="83"/>
      <c r="M10" s="75" t="str">
        <f>IF(L10="","選択してください",TRUE)</f>
        <v>選択してください</v>
      </c>
      <c r="N10" s="2"/>
    </row>
    <row r="11" spans="1:24" ht="27.75" customHeight="1" thickBot="1" x14ac:dyDescent="0.2">
      <c r="B11" s="139" t="s">
        <v>15</v>
      </c>
      <c r="C11" s="140"/>
      <c r="D11" s="141" t="s">
        <v>16</v>
      </c>
      <c r="E11" s="142"/>
      <c r="F11" s="87"/>
      <c r="G11" s="143" t="s">
        <v>17</v>
      </c>
      <c r="H11" s="144"/>
      <c r="I11" s="144"/>
      <c r="J11" s="89"/>
      <c r="K11" t="s">
        <v>18</v>
      </c>
      <c r="L11" s="52" t="s">
        <v>19</v>
      </c>
      <c r="M11" s="76" t="str">
        <f>IF(F11&gt;0,IF(J11&gt;F11,"常勤換算の数値が実人員より大きいため修正してください",TRUE),"保険薬剤師の実人員数を入力してください")</f>
        <v>保険薬剤師の実人員数を入力してください</v>
      </c>
      <c r="N11" s="71" t="s">
        <v>20</v>
      </c>
      <c r="O11" s="122" t="str">
        <f>IF(J11="","常勤換算の人数が記載漏れです",IF(F11&lt;J11,"常勤換算の人数が実人員よりも大きいため修正して下さい",TRUE))</f>
        <v>常勤換算の人数が記載漏れです</v>
      </c>
      <c r="P11" s="123"/>
      <c r="Q11" s="123"/>
      <c r="R11" s="123"/>
      <c r="S11" s="123"/>
      <c r="T11" s="124"/>
    </row>
    <row r="12" spans="1:24" ht="27.75" customHeight="1" thickBot="1" x14ac:dyDescent="0.2">
      <c r="B12" s="145" t="s">
        <v>21</v>
      </c>
      <c r="C12" s="146"/>
      <c r="D12" s="147" t="s">
        <v>22</v>
      </c>
      <c r="E12" s="148"/>
      <c r="F12" s="88"/>
      <c r="G12" s="149" t="s">
        <v>17</v>
      </c>
      <c r="H12" s="150"/>
      <c r="I12" s="150"/>
      <c r="J12" s="89"/>
      <c r="L12" s="52" t="s">
        <v>19</v>
      </c>
      <c r="M12" s="76" t="str">
        <f>IF(F12&gt;0,IF(J12&gt;F12,"常勤換算の数値が実人員より大きいため修正してください",TRUE),"保険薬剤師の実人員数を入力してください")</f>
        <v>保険薬剤師の実人員数を入力してください</v>
      </c>
      <c r="N12" s="71" t="s">
        <v>20</v>
      </c>
      <c r="O12" s="122" t="str">
        <f>IF(J12="","常勤換算の人数が記載漏れです",IF(F12&lt;J12,"常勤換算の人数が実人員よりも大きいため修正して下さい",TRUE))</f>
        <v>常勤換算の人数が記載漏れです</v>
      </c>
      <c r="P12" s="123"/>
      <c r="Q12" s="123"/>
      <c r="R12" s="123"/>
      <c r="S12" s="123"/>
      <c r="T12" s="124"/>
    </row>
    <row r="13" spans="1:24" ht="6.75" customHeight="1" thickBot="1" x14ac:dyDescent="0.2">
      <c r="B13" s="9"/>
      <c r="C13" s="9"/>
      <c r="D13" s="9"/>
      <c r="E13" s="9"/>
      <c r="F13" s="9"/>
      <c r="G13" s="9"/>
      <c r="H13" s="10"/>
      <c r="I13" s="10"/>
      <c r="J13" s="10"/>
    </row>
    <row r="14" spans="1:24" ht="26.25" customHeight="1" x14ac:dyDescent="0.15">
      <c r="B14" s="167" t="s">
        <v>23</v>
      </c>
      <c r="C14" s="168"/>
      <c r="D14" s="168"/>
      <c r="E14" s="168"/>
      <c r="F14" s="168"/>
      <c r="G14" s="168"/>
      <c r="H14" s="168"/>
      <c r="I14" s="168"/>
      <c r="J14" s="169"/>
    </row>
    <row r="15" spans="1:24" ht="28.5" customHeight="1" x14ac:dyDescent="0.15">
      <c r="B15" s="170" t="s">
        <v>24</v>
      </c>
      <c r="C15" s="171"/>
      <c r="D15" s="172" t="s">
        <v>25</v>
      </c>
      <c r="E15" s="171"/>
      <c r="F15" s="51" t="s">
        <v>26</v>
      </c>
      <c r="G15" s="50" t="s">
        <v>27</v>
      </c>
      <c r="H15" s="50" t="s">
        <v>28</v>
      </c>
      <c r="I15" s="50" t="s">
        <v>29</v>
      </c>
      <c r="J15" s="54" t="s">
        <v>30</v>
      </c>
      <c r="L15" s="83"/>
      <c r="M15" s="77" t="str">
        <f>IF(L15=0,"調剤基本料の届出区分を選択してください",TRUE)</f>
        <v>調剤基本料の届出区分を選択してください</v>
      </c>
      <c r="N15" s="70"/>
      <c r="O15" s="62"/>
    </row>
    <row r="16" spans="1:24" ht="63.75" customHeight="1" x14ac:dyDescent="0.15">
      <c r="B16" s="173"/>
      <c r="C16" s="175" t="s">
        <v>31</v>
      </c>
      <c r="D16" s="175"/>
      <c r="E16" s="175"/>
      <c r="F16" s="176"/>
      <c r="G16" s="179" t="s">
        <v>32</v>
      </c>
      <c r="H16" s="180"/>
      <c r="I16" s="137"/>
      <c r="J16" s="181"/>
      <c r="K16" t="s">
        <v>11</v>
      </c>
      <c r="L16" s="52"/>
      <c r="M16" s="76" t="str">
        <f>IF(I16="","処方箋受付回数の合計を入力してください",TRUE)</f>
        <v>処方箋受付回数の合計を入力してください</v>
      </c>
      <c r="O16" s="52"/>
      <c r="P16" s="43"/>
    </row>
    <row r="17" spans="1:20" ht="63.75" customHeight="1" x14ac:dyDescent="0.15">
      <c r="B17" s="174"/>
      <c r="C17" s="177"/>
      <c r="D17" s="177"/>
      <c r="E17" s="177"/>
      <c r="F17" s="178"/>
      <c r="G17" s="179" t="s">
        <v>33</v>
      </c>
      <c r="H17" s="182"/>
      <c r="I17" s="183" t="s">
        <v>151</v>
      </c>
      <c r="J17" s="184"/>
      <c r="K17" t="s">
        <v>11</v>
      </c>
      <c r="M17" s="78" t="s">
        <v>34</v>
      </c>
      <c r="N17" s="67"/>
      <c r="O17" s="52"/>
      <c r="P17" s="69"/>
      <c r="Q17" s="69"/>
      <c r="R17" s="69"/>
    </row>
    <row r="18" spans="1:20" ht="66.95" customHeight="1" x14ac:dyDescent="0.15">
      <c r="B18" s="56"/>
      <c r="C18" s="187" t="s">
        <v>35</v>
      </c>
      <c r="D18" s="187"/>
      <c r="E18" s="187"/>
      <c r="F18" s="188"/>
      <c r="G18" s="195" t="s">
        <v>150</v>
      </c>
      <c r="H18" s="196"/>
      <c r="I18" s="197" t="s">
        <v>11</v>
      </c>
      <c r="J18" s="198"/>
      <c r="K18" t="s">
        <v>11</v>
      </c>
      <c r="M18" s="76"/>
      <c r="O18" s="21"/>
      <c r="P18" s="63"/>
      <c r="Q18" s="63"/>
      <c r="R18" s="63"/>
      <c r="T18" t="s">
        <v>11</v>
      </c>
    </row>
    <row r="19" spans="1:20" ht="30" customHeight="1" x14ac:dyDescent="0.15">
      <c r="B19" s="11"/>
      <c r="C19" s="175" t="s">
        <v>36</v>
      </c>
      <c r="D19" s="175"/>
      <c r="E19" s="175"/>
      <c r="F19" s="176"/>
      <c r="G19" s="179" t="s">
        <v>37</v>
      </c>
      <c r="H19" s="182"/>
      <c r="I19" s="185"/>
      <c r="J19" s="186"/>
      <c r="M19" s="76" t="str">
        <f>IF(I19="","数値を入力してください",IF(I19&gt;100,"値が大きすぎます",TRUE))</f>
        <v>数値を入力してください</v>
      </c>
    </row>
    <row r="20" spans="1:20" ht="30" customHeight="1" x14ac:dyDescent="0.15">
      <c r="B20" s="12"/>
      <c r="C20" s="199"/>
      <c r="D20" s="199"/>
      <c r="E20" s="199"/>
      <c r="F20" s="200"/>
      <c r="G20" s="179" t="s">
        <v>38</v>
      </c>
      <c r="H20" s="182"/>
      <c r="I20" s="185"/>
      <c r="J20" s="186"/>
      <c r="K20" t="s">
        <v>11</v>
      </c>
      <c r="M20" s="76" t="str">
        <f>IF(I20="","数値を入力してください",IF(I20&gt;100,"値が大きすぎます",IF(I20&gt;I19,"第１位の医療機関に係る集中率より大きい数値です",TRUE)))</f>
        <v>数値を入力してください</v>
      </c>
    </row>
    <row r="21" spans="1:20" ht="30" customHeight="1" x14ac:dyDescent="0.15">
      <c r="B21" s="60"/>
      <c r="C21" s="177"/>
      <c r="D21" s="177"/>
      <c r="E21" s="177"/>
      <c r="F21" s="178"/>
      <c r="G21" s="179" t="s">
        <v>39</v>
      </c>
      <c r="H21" s="182"/>
      <c r="I21" s="185"/>
      <c r="J21" s="186"/>
      <c r="M21" s="76" t="str">
        <f>IF(I21="","数値を入力してください",IF(I21&gt;100,"値が大きすぎます",IF(I21&gt;I19,"第１位の医療機関に係る集中率より大きい数値です",IF(I21&gt;I20,"第２位の医療機関に係る集中率より大きい数値です",TRUE))))</f>
        <v>数値を入力してください</v>
      </c>
      <c r="N21" s="68"/>
      <c r="O21" s="68" t="str">
        <f>IF(I19+I20+I21&gt;100,"集中率の合計が100%を超えています","TRUE")</f>
        <v>TRUE</v>
      </c>
    </row>
    <row r="22" spans="1:20" ht="25.5" customHeight="1" x14ac:dyDescent="0.15">
      <c r="B22" s="11"/>
      <c r="C22" s="187" t="s">
        <v>40</v>
      </c>
      <c r="D22" s="187"/>
      <c r="E22" s="187"/>
      <c r="F22" s="188"/>
      <c r="G22" s="189" t="s">
        <v>41</v>
      </c>
      <c r="H22" s="190"/>
      <c r="I22" s="191" t="s">
        <v>42</v>
      </c>
      <c r="J22" s="192"/>
      <c r="L22" s="83"/>
    </row>
    <row r="23" spans="1:20" ht="37.5" customHeight="1" x14ac:dyDescent="0.15">
      <c r="B23" s="12"/>
      <c r="C23" s="13"/>
      <c r="D23" s="187" t="s">
        <v>43</v>
      </c>
      <c r="E23" s="187"/>
      <c r="F23" s="188"/>
      <c r="G23" s="193"/>
      <c r="H23" s="194"/>
      <c r="I23" s="194"/>
      <c r="J23" s="181"/>
      <c r="M23" s="77" t="b">
        <f>IF($L$22=1,IF($G23="","グループ名を入力してください",TRUE),TRUE)</f>
        <v>1</v>
      </c>
      <c r="N23" s="70"/>
    </row>
    <row r="24" spans="1:20" ht="30" customHeight="1" x14ac:dyDescent="0.15">
      <c r="B24" s="201"/>
      <c r="C24" s="203" t="s">
        <v>44</v>
      </c>
      <c r="D24" s="187" t="s">
        <v>45</v>
      </c>
      <c r="E24" s="187"/>
      <c r="F24" s="188"/>
      <c r="G24" s="193"/>
      <c r="H24" s="194"/>
      <c r="I24" s="194"/>
      <c r="J24" s="181"/>
      <c r="M24" s="77" t="b">
        <f>IF($L$22=1,IF($G24="","同一グループ内の保険薬局の数を入力してください",TRUE),TRUE)</f>
        <v>1</v>
      </c>
      <c r="N24" s="70"/>
    </row>
    <row r="25" spans="1:20" ht="30" customHeight="1" x14ac:dyDescent="0.15">
      <c r="B25" s="201"/>
      <c r="C25" s="203"/>
      <c r="D25" s="187" t="s">
        <v>46</v>
      </c>
      <c r="E25" s="187"/>
      <c r="F25" s="188"/>
      <c r="G25" s="136"/>
      <c r="H25" s="137"/>
      <c r="I25" s="137"/>
      <c r="J25" s="138"/>
      <c r="M25" s="77" t="b">
        <f>IF($L$22=1,IF($G25="","グループ内の1月あたりの処方箋受付回数の合計を入力してください",TRUE),TRUE)</f>
        <v>1</v>
      </c>
      <c r="N25" s="70"/>
    </row>
    <row r="26" spans="1:20" ht="52.5" customHeight="1" x14ac:dyDescent="0.15">
      <c r="B26" s="202"/>
      <c r="C26" s="204"/>
      <c r="D26" s="187" t="s">
        <v>47</v>
      </c>
      <c r="E26" s="187"/>
      <c r="F26" s="188"/>
      <c r="G26" s="91" t="s">
        <v>48</v>
      </c>
      <c r="H26" s="331"/>
      <c r="I26" s="332"/>
      <c r="J26" s="90" t="s">
        <v>49</v>
      </c>
      <c r="K26" s="16" t="s">
        <v>18</v>
      </c>
      <c r="L26" s="83"/>
      <c r="M26" s="77" t="str" cm="1">
        <f t="array" ref="M26">_xlfn.IFS(L26=1,IF(H26="","処方箋受付合計回数を入力してください",TRUE),L26=2,TRUE,L26="","選択してください")</f>
        <v>選択してください</v>
      </c>
      <c r="N26" s="70"/>
    </row>
    <row r="27" spans="1:20" ht="30.75" customHeight="1" x14ac:dyDescent="0.15">
      <c r="A27" s="14"/>
      <c r="B27" s="11"/>
      <c r="C27" s="187" t="s">
        <v>50</v>
      </c>
      <c r="D27" s="187"/>
      <c r="E27" s="187"/>
      <c r="F27" s="187"/>
      <c r="G27" s="188"/>
      <c r="H27" s="92" t="s">
        <v>51</v>
      </c>
      <c r="I27" s="93"/>
      <c r="J27" s="94" t="s">
        <v>52</v>
      </c>
      <c r="K27" s="83"/>
      <c r="L27" s="83"/>
      <c r="M27" s="77" t="str">
        <f>IF(L27="","選択してください",TRUE)</f>
        <v>選択してください</v>
      </c>
      <c r="N27" s="70"/>
    </row>
    <row r="28" spans="1:20" ht="30" customHeight="1" x14ac:dyDescent="0.15">
      <c r="B28" s="15"/>
      <c r="C28" s="208" t="s">
        <v>53</v>
      </c>
      <c r="D28" s="207" t="s">
        <v>54</v>
      </c>
      <c r="E28" s="187"/>
      <c r="F28" s="187"/>
      <c r="G28" s="188"/>
      <c r="H28" s="209" t="s">
        <v>11</v>
      </c>
      <c r="I28" s="210"/>
      <c r="J28" s="211"/>
      <c r="K28" s="83" t="b">
        <v>0</v>
      </c>
      <c r="L28" s="83" t="b">
        <v>0</v>
      </c>
      <c r="M28" s="77" t="b">
        <f>IF(AND(L27=2,K28=FALSE,L28=FALSE),TRUE,IF(AND(L27=1,K28=FALSE,L28=FALSE),"保険医療機関の種別を選択してください",TRUE))</f>
        <v>1</v>
      </c>
      <c r="N28" s="70"/>
    </row>
    <row r="29" spans="1:20" ht="30" customHeight="1" x14ac:dyDescent="0.15">
      <c r="B29" s="15"/>
      <c r="C29" s="203"/>
      <c r="D29" s="207" t="s">
        <v>55</v>
      </c>
      <c r="E29" s="187"/>
      <c r="F29" s="187"/>
      <c r="G29" s="188"/>
      <c r="H29" s="222"/>
      <c r="I29" s="223"/>
      <c r="J29" s="224"/>
      <c r="M29" s="76" t="str">
        <f>IF(L27=2,"入力不要です",IF(H29="","保険医療機関の名称を入力してください",TRUE))</f>
        <v>保険医療機関の名称を入力してください</v>
      </c>
    </row>
    <row r="30" spans="1:20" ht="30" customHeight="1" x14ac:dyDescent="0.15">
      <c r="B30" s="15"/>
      <c r="C30" s="203"/>
      <c r="D30" s="207" t="s">
        <v>56</v>
      </c>
      <c r="E30" s="187"/>
      <c r="F30" s="187"/>
      <c r="G30" s="176"/>
      <c r="H30" s="222"/>
      <c r="I30" s="223"/>
      <c r="J30" s="224"/>
      <c r="M30" s="77" t="str">
        <f>IF(L27=2,"入力不要です",IF(H30="","処方箋集中率を入力してください",TRUE))</f>
        <v>処方箋集中率を入力してください</v>
      </c>
      <c r="N30" s="70"/>
    </row>
    <row r="31" spans="1:20" ht="69.95" customHeight="1" x14ac:dyDescent="0.15">
      <c r="B31" s="15"/>
      <c r="C31" s="203"/>
      <c r="D31" s="212" t="s">
        <v>57</v>
      </c>
      <c r="E31" s="175"/>
      <c r="F31" s="175"/>
      <c r="G31" s="214" t="s">
        <v>58</v>
      </c>
      <c r="H31" s="216" t="s">
        <v>59</v>
      </c>
      <c r="I31" s="217"/>
      <c r="J31" s="220" t="s">
        <v>60</v>
      </c>
      <c r="L31" s="83"/>
      <c r="M31" s="77" t="str">
        <f>IF(L27=2,"選択不要です",IF(L31="","選択してください",TRUE))</f>
        <v>選択してください</v>
      </c>
      <c r="N31" s="70"/>
    </row>
    <row r="32" spans="1:20" ht="6" customHeight="1" x14ac:dyDescent="0.15">
      <c r="B32" s="15"/>
      <c r="C32" s="203"/>
      <c r="D32" s="213"/>
      <c r="E32" s="199"/>
      <c r="F32" s="199"/>
      <c r="G32" s="215"/>
      <c r="H32" s="218"/>
      <c r="I32" s="219"/>
      <c r="J32" s="221"/>
      <c r="K32" s="16"/>
      <c r="M32" s="76"/>
    </row>
    <row r="33" spans="1:13" ht="30" customHeight="1" x14ac:dyDescent="0.15">
      <c r="B33" s="15"/>
      <c r="C33" s="203"/>
      <c r="D33" s="205"/>
      <c r="E33" s="207" t="s">
        <v>61</v>
      </c>
      <c r="F33" s="187"/>
      <c r="G33" s="187"/>
      <c r="H33" s="188"/>
      <c r="I33" s="95" t="s">
        <v>62</v>
      </c>
      <c r="J33" s="96" t="s">
        <v>63</v>
      </c>
      <c r="K33" s="83"/>
      <c r="L33" s="83"/>
      <c r="M33" s="76" t="str">
        <f>IF($L$27=2,"選択不要です",IF($L$31=1,"選択不要です",IF(L33="","選択してください",TRUE)))</f>
        <v>選択してください</v>
      </c>
    </row>
    <row r="34" spans="1:13" ht="30" customHeight="1" x14ac:dyDescent="0.15">
      <c r="B34" s="15"/>
      <c r="C34" s="203"/>
      <c r="D34" s="205"/>
      <c r="E34" s="207" t="s">
        <v>64</v>
      </c>
      <c r="F34" s="187"/>
      <c r="G34" s="187"/>
      <c r="H34" s="188"/>
      <c r="I34" s="86" t="s">
        <v>62</v>
      </c>
      <c r="J34" s="96" t="s">
        <v>63</v>
      </c>
      <c r="K34" s="83"/>
      <c r="L34" s="83"/>
      <c r="M34" s="76" t="str">
        <f t="shared" ref="M34:M37" si="0">IF($L$27=2,"選択不要です",IF($L$31=1,"選択不要です",IF(L34="","選択してください",TRUE)))</f>
        <v>選択してください</v>
      </c>
    </row>
    <row r="35" spans="1:13" ht="30" customHeight="1" x14ac:dyDescent="0.15">
      <c r="B35" s="15"/>
      <c r="C35" s="203"/>
      <c r="D35" s="205"/>
      <c r="E35" s="207" t="s">
        <v>65</v>
      </c>
      <c r="F35" s="187"/>
      <c r="G35" s="187"/>
      <c r="H35" s="188"/>
      <c r="I35" s="86" t="s">
        <v>62</v>
      </c>
      <c r="J35" s="96" t="s">
        <v>63</v>
      </c>
      <c r="K35" s="83"/>
      <c r="L35" s="83"/>
      <c r="M35" s="76" t="str">
        <f t="shared" si="0"/>
        <v>選択してください</v>
      </c>
    </row>
    <row r="36" spans="1:13" ht="30" customHeight="1" x14ac:dyDescent="0.15">
      <c r="B36" s="15"/>
      <c r="C36" s="203"/>
      <c r="D36" s="205"/>
      <c r="E36" s="207" t="s">
        <v>66</v>
      </c>
      <c r="F36" s="187"/>
      <c r="G36" s="187"/>
      <c r="H36" s="188"/>
      <c r="I36" s="86" t="s">
        <v>62</v>
      </c>
      <c r="J36" s="96" t="s">
        <v>63</v>
      </c>
      <c r="K36" s="83"/>
      <c r="L36" s="83"/>
      <c r="M36" s="76" t="str">
        <f t="shared" si="0"/>
        <v>選択してください</v>
      </c>
    </row>
    <row r="37" spans="1:13" ht="30" customHeight="1" x14ac:dyDescent="0.15">
      <c r="B37" s="17"/>
      <c r="C37" s="204"/>
      <c r="D37" s="206"/>
      <c r="E37" s="207" t="s">
        <v>67</v>
      </c>
      <c r="F37" s="187"/>
      <c r="G37" s="187"/>
      <c r="H37" s="188"/>
      <c r="I37" s="86" t="s">
        <v>62</v>
      </c>
      <c r="J37" s="96" t="s">
        <v>63</v>
      </c>
      <c r="K37" s="83"/>
      <c r="L37" s="83"/>
      <c r="M37" s="76" t="str">
        <f t="shared" si="0"/>
        <v>選択してください</v>
      </c>
    </row>
    <row r="38" spans="1:13" ht="18" customHeight="1" x14ac:dyDescent="0.15">
      <c r="A38" s="14"/>
      <c r="B38" s="11"/>
      <c r="C38" s="175" t="s">
        <v>68</v>
      </c>
      <c r="D38" s="175"/>
      <c r="E38" s="175"/>
      <c r="F38" s="175"/>
      <c r="G38" s="175"/>
      <c r="H38" s="175"/>
      <c r="I38" s="175"/>
      <c r="J38" s="238"/>
      <c r="K38" s="16"/>
    </row>
    <row r="39" spans="1:13" ht="50.1" customHeight="1" x14ac:dyDescent="0.15">
      <c r="B39" s="18"/>
      <c r="C39" s="239" t="s">
        <v>69</v>
      </c>
      <c r="D39" s="239"/>
      <c r="E39" s="239"/>
      <c r="F39" s="239"/>
      <c r="G39" s="239"/>
      <c r="H39" s="239"/>
      <c r="I39" s="239"/>
      <c r="J39" s="240"/>
    </row>
    <row r="40" spans="1:13" ht="30" customHeight="1" x14ac:dyDescent="0.15">
      <c r="B40" s="19"/>
      <c r="C40" s="241" t="s">
        <v>70</v>
      </c>
      <c r="D40" s="241"/>
      <c r="E40" s="241"/>
      <c r="F40" s="242"/>
      <c r="G40" s="243" t="s">
        <v>71</v>
      </c>
      <c r="H40" s="244"/>
      <c r="I40" s="245" t="s">
        <v>14</v>
      </c>
      <c r="J40" s="246"/>
      <c r="K40" s="83"/>
      <c r="L40" s="83"/>
      <c r="M40" s="76" t="str">
        <f>IF(L40="","選択してください",TRUE)</f>
        <v>選択してください</v>
      </c>
    </row>
    <row r="41" spans="1:13" ht="30" customHeight="1" x14ac:dyDescent="0.15">
      <c r="B41" s="19"/>
      <c r="C41" s="241" t="s">
        <v>72</v>
      </c>
      <c r="D41" s="241"/>
      <c r="E41" s="241"/>
      <c r="F41" s="242"/>
      <c r="G41" s="247" t="s">
        <v>73</v>
      </c>
      <c r="H41" s="248"/>
      <c r="I41" s="249" t="s">
        <v>74</v>
      </c>
      <c r="J41" s="250"/>
      <c r="K41" s="83"/>
      <c r="L41" s="83"/>
      <c r="M41" s="76" t="str">
        <f>IF(L41="","選択してください",TRUE)</f>
        <v>選択してください</v>
      </c>
    </row>
    <row r="42" spans="1:13" ht="30" customHeight="1" thickBot="1" x14ac:dyDescent="0.2">
      <c r="B42" s="20"/>
      <c r="C42" s="225" t="s">
        <v>75</v>
      </c>
      <c r="D42" s="225"/>
      <c r="E42" s="225"/>
      <c r="F42" s="226"/>
      <c r="G42" s="227" t="s">
        <v>71</v>
      </c>
      <c r="H42" s="228"/>
      <c r="I42" s="228" t="s">
        <v>14</v>
      </c>
      <c r="J42" s="229"/>
      <c r="K42" s="83"/>
      <c r="L42" s="83"/>
      <c r="M42" s="76" t="str">
        <f>IF(L42="","選択してください",TRUE)</f>
        <v>選択してください</v>
      </c>
    </row>
    <row r="43" spans="1:13" ht="9.75" customHeight="1" x14ac:dyDescent="0.15">
      <c r="C43" s="21"/>
      <c r="D43" s="21"/>
      <c r="E43" s="21"/>
      <c r="F43" s="21"/>
      <c r="G43" s="22"/>
      <c r="H43" s="23"/>
      <c r="I43" s="23"/>
      <c r="J43" s="23"/>
    </row>
    <row r="44" spans="1:13" s="2" customFormat="1" ht="18.75" customHeight="1" x14ac:dyDescent="0.15">
      <c r="B44" s="230" t="s">
        <v>76</v>
      </c>
      <c r="C44" s="230"/>
      <c r="D44" s="231">
        <f>E6</f>
        <v>0</v>
      </c>
      <c r="E44" s="231"/>
      <c r="F44" s="97"/>
      <c r="H44" s="24"/>
      <c r="M44" s="72"/>
    </row>
    <row r="45" spans="1:13" s="2" customFormat="1" ht="10.5" customHeight="1" thickBot="1" x14ac:dyDescent="0.2">
      <c r="G45" s="25"/>
      <c r="H45" s="25"/>
      <c r="I45" s="26"/>
      <c r="J45" s="26"/>
      <c r="M45" s="72"/>
    </row>
    <row r="46" spans="1:13" ht="36.75" customHeight="1" x14ac:dyDescent="0.15">
      <c r="B46" s="232" t="s">
        <v>77</v>
      </c>
      <c r="C46" s="233"/>
      <c r="D46" s="233"/>
      <c r="E46" s="233"/>
      <c r="F46" s="234"/>
      <c r="G46" s="235" t="s">
        <v>78</v>
      </c>
      <c r="H46" s="236"/>
      <c r="I46" s="236" t="s">
        <v>79</v>
      </c>
      <c r="J46" s="237"/>
      <c r="K46" s="83"/>
      <c r="L46" s="83"/>
      <c r="M46" s="76" t="str">
        <f>IF(L46="","選択してください",TRUE)</f>
        <v>選択してください</v>
      </c>
    </row>
    <row r="47" spans="1:13" ht="36.75" customHeight="1" thickBot="1" x14ac:dyDescent="0.2">
      <c r="B47" s="1"/>
      <c r="C47" s="260" t="s">
        <v>165</v>
      </c>
      <c r="D47" s="260"/>
      <c r="E47" s="260"/>
      <c r="F47" s="261"/>
      <c r="G47" s="262" t="s">
        <v>80</v>
      </c>
      <c r="H47" s="263"/>
      <c r="I47" s="264" t="s">
        <v>81</v>
      </c>
      <c r="J47" s="265"/>
      <c r="K47" s="83" t="s">
        <v>82</v>
      </c>
      <c r="L47" s="83"/>
      <c r="M47" s="76" t="str">
        <f>IF(L47="","選択してください",TRUE)</f>
        <v>選択してください</v>
      </c>
    </row>
    <row r="48" spans="1:13" ht="30" customHeight="1" x14ac:dyDescent="0.15">
      <c r="B48" s="27" t="s">
        <v>83</v>
      </c>
      <c r="C48" s="28"/>
      <c r="D48" s="28"/>
      <c r="E48" s="29"/>
      <c r="F48" s="30"/>
      <c r="G48" s="31"/>
      <c r="H48" s="32"/>
      <c r="I48" s="32"/>
      <c r="J48" s="33"/>
    </row>
    <row r="49" spans="2:17" ht="31.5" customHeight="1" x14ac:dyDescent="0.15">
      <c r="B49" s="266" t="s">
        <v>84</v>
      </c>
      <c r="C49" s="267"/>
      <c r="D49" s="268" t="s">
        <v>85</v>
      </c>
      <c r="E49" s="267"/>
      <c r="F49" s="84" t="s">
        <v>86</v>
      </c>
      <c r="G49" s="98" t="s">
        <v>87</v>
      </c>
      <c r="H49" s="84" t="s">
        <v>88</v>
      </c>
      <c r="I49" s="269"/>
      <c r="J49" s="270"/>
      <c r="K49" s="83"/>
      <c r="L49" s="83"/>
      <c r="M49" s="77" t="str">
        <f>IF(L49="","選択してください",TRUE)</f>
        <v>選択してください</v>
      </c>
      <c r="N49" s="70"/>
    </row>
    <row r="50" spans="2:17" ht="31.5" customHeight="1" x14ac:dyDescent="0.15">
      <c r="B50" s="34"/>
      <c r="C50" s="175" t="s">
        <v>89</v>
      </c>
      <c r="D50" s="175"/>
      <c r="E50" s="175"/>
      <c r="F50" s="176"/>
      <c r="G50" s="251"/>
      <c r="H50" s="251"/>
      <c r="I50" s="252"/>
      <c r="J50" s="253"/>
      <c r="L50" t="s">
        <v>11</v>
      </c>
      <c r="M50" s="77" t="str">
        <f>IF(G50="","備蓄医療用医薬品数を入力してください",TRUE)</f>
        <v>備蓄医療用医薬品数を入力してください</v>
      </c>
      <c r="N50" s="70"/>
    </row>
    <row r="51" spans="2:17" ht="31.5" customHeight="1" thickBot="1" x14ac:dyDescent="0.2">
      <c r="B51" s="1"/>
      <c r="C51" s="254" t="s">
        <v>90</v>
      </c>
      <c r="D51" s="254"/>
      <c r="E51" s="254"/>
      <c r="F51" s="255"/>
      <c r="G51" s="256"/>
      <c r="H51" s="257"/>
      <c r="I51" s="258"/>
      <c r="J51" s="259"/>
      <c r="M51" s="77" t="str">
        <f>IF(G51="","要指導医薬品及び一般用医薬品の合計品目数",TRUE)</f>
        <v>要指導医薬品及び一般用医薬品の合計品目数</v>
      </c>
      <c r="N51" s="70"/>
    </row>
    <row r="52" spans="2:17" ht="31.5" customHeight="1" thickBot="1" x14ac:dyDescent="0.2">
      <c r="B52" s="27" t="s">
        <v>91</v>
      </c>
      <c r="C52" s="35"/>
      <c r="D52" s="36"/>
      <c r="E52" s="36"/>
      <c r="F52" s="37"/>
      <c r="G52" s="279" t="s">
        <v>92</v>
      </c>
      <c r="H52" s="280"/>
      <c r="I52" s="280" t="s">
        <v>93</v>
      </c>
      <c r="J52" s="281"/>
      <c r="K52" s="83"/>
      <c r="L52" s="83"/>
      <c r="M52" s="77" t="str">
        <f>IF(L52="","選択してください",TRUE)</f>
        <v>選択してください</v>
      </c>
      <c r="N52" s="70"/>
    </row>
    <row r="53" spans="2:17" ht="30.75" customHeight="1" x14ac:dyDescent="0.15">
      <c r="B53" s="282" t="s">
        <v>166</v>
      </c>
      <c r="C53" s="283"/>
      <c r="D53" s="283"/>
      <c r="E53" s="283"/>
      <c r="F53" s="284"/>
      <c r="G53" s="99" t="s">
        <v>94</v>
      </c>
      <c r="H53" s="100" t="s">
        <v>95</v>
      </c>
      <c r="I53" s="100" t="s">
        <v>96</v>
      </c>
      <c r="J53" s="101" t="s">
        <v>97</v>
      </c>
      <c r="K53" s="83"/>
      <c r="L53" s="83"/>
      <c r="M53" s="77" t="str">
        <f t="shared" ref="M53:M58" si="1">IF(L53="","選択してください",TRUE)</f>
        <v>選択してください</v>
      </c>
      <c r="N53" s="70"/>
    </row>
    <row r="54" spans="2:17" ht="32.1" customHeight="1" x14ac:dyDescent="0.15">
      <c r="B54" s="38"/>
      <c r="C54" s="187" t="s">
        <v>98</v>
      </c>
      <c r="D54" s="187"/>
      <c r="E54" s="187"/>
      <c r="F54" s="187"/>
      <c r="G54" s="285" t="s">
        <v>99</v>
      </c>
      <c r="H54" s="286"/>
      <c r="I54" s="287" t="s">
        <v>63</v>
      </c>
      <c r="J54" s="288"/>
      <c r="L54" s="83"/>
      <c r="M54" s="77" t="str">
        <f t="shared" si="1"/>
        <v>選択してください</v>
      </c>
      <c r="N54" s="70"/>
    </row>
    <row r="55" spans="2:17" ht="35.25" customHeight="1" x14ac:dyDescent="0.15">
      <c r="B55" s="38"/>
      <c r="C55" s="271" t="s">
        <v>100</v>
      </c>
      <c r="D55" s="272"/>
      <c r="E55" s="137"/>
      <c r="F55" s="273"/>
      <c r="G55" s="39" t="s">
        <v>101</v>
      </c>
      <c r="H55" s="102"/>
      <c r="I55" s="274"/>
      <c r="J55" s="275"/>
      <c r="K55" t="b">
        <f>IF($E$55="",FALSE,TRUE)</f>
        <v>0</v>
      </c>
      <c r="L55" t="b">
        <f>IF($H$55="",FALSE,TRUE)</f>
        <v>0</v>
      </c>
      <c r="M55" s="77" t="str">
        <f>IF(L54=1,"入力不要です",IF(AND(K55=FALSE,L55=FALSE),"新指標及びカットオフ値の割合を入力してください",IF(AND(K55=FALSE,L55=TRUE),"新指標の割合を入力してください",IF(AND(K55=TRUE,L55=FALSE),"カットオフ値の割合を入力してください",TRUE))))</f>
        <v>新指標及びカットオフ値の割合を入力してください</v>
      </c>
      <c r="N55" s="70"/>
    </row>
    <row r="56" spans="2:17" ht="31.5" customHeight="1" x14ac:dyDescent="0.15">
      <c r="B56" s="1"/>
      <c r="C56" s="187" t="s">
        <v>102</v>
      </c>
      <c r="D56" s="187"/>
      <c r="E56" s="187"/>
      <c r="F56" s="187"/>
      <c r="G56" s="276" t="s">
        <v>99</v>
      </c>
      <c r="H56" s="277"/>
      <c r="I56" s="277" t="s">
        <v>63</v>
      </c>
      <c r="J56" s="278"/>
      <c r="K56" s="83"/>
      <c r="L56" s="83">
        <v>0</v>
      </c>
      <c r="M56" s="77" t="b">
        <f>IF($L$54=1,"選択不要です",IF(L56="","選択してください",TRUE))</f>
        <v>1</v>
      </c>
      <c r="N56" s="70"/>
    </row>
    <row r="57" spans="2:17" ht="52.5" customHeight="1" thickBot="1" x14ac:dyDescent="0.2">
      <c r="B57" s="59"/>
      <c r="C57" s="254" t="s">
        <v>103</v>
      </c>
      <c r="D57" s="254"/>
      <c r="E57" s="254"/>
      <c r="F57" s="255"/>
      <c r="G57" s="302" t="s">
        <v>99</v>
      </c>
      <c r="H57" s="303"/>
      <c r="I57" s="304" t="s">
        <v>104</v>
      </c>
      <c r="J57" s="305"/>
      <c r="K57" s="83"/>
      <c r="L57" s="83">
        <v>0</v>
      </c>
      <c r="M57" s="77" t="b">
        <f>IF($L$54=1,"選択不要です",IF(L57="","選択してください",TRUE))</f>
        <v>1</v>
      </c>
      <c r="N57" s="70"/>
    </row>
    <row r="58" spans="2:17" ht="43.5" customHeight="1" x14ac:dyDescent="0.15">
      <c r="B58" s="306" t="s">
        <v>167</v>
      </c>
      <c r="C58" s="307"/>
      <c r="D58" s="307"/>
      <c r="E58" s="307"/>
      <c r="F58" s="308"/>
      <c r="G58" s="103" t="s">
        <v>105</v>
      </c>
      <c r="H58" s="100" t="s">
        <v>106</v>
      </c>
      <c r="I58" s="104" t="s">
        <v>93</v>
      </c>
      <c r="J58" s="105"/>
      <c r="K58" s="83"/>
      <c r="L58" s="83"/>
      <c r="M58" s="77" t="str">
        <f t="shared" si="1"/>
        <v>選択してください</v>
      </c>
      <c r="N58" s="70"/>
      <c r="O58" s="49"/>
      <c r="P58" s="49"/>
      <c r="Q58" s="49"/>
    </row>
    <row r="59" spans="2:17" ht="43.5" customHeight="1" x14ac:dyDescent="0.15">
      <c r="B59" s="309" t="s">
        <v>107</v>
      </c>
      <c r="C59" s="310"/>
      <c r="D59" s="310"/>
      <c r="E59" s="310"/>
      <c r="F59" s="311"/>
      <c r="G59" s="312" t="s">
        <v>108</v>
      </c>
      <c r="H59" s="287"/>
      <c r="I59" s="286" t="s">
        <v>109</v>
      </c>
      <c r="J59" s="278"/>
      <c r="K59" s="106"/>
      <c r="L59" s="106"/>
      <c r="M59" s="77" t="b">
        <f>IF(AND(L58=2,K59=FALSE,L59=FALSE),"適合する施設要件にチェックを入れてください",TRUE)</f>
        <v>1</v>
      </c>
      <c r="N59" s="70"/>
    </row>
    <row r="60" spans="2:17" ht="43.5" customHeight="1" x14ac:dyDescent="0.15">
      <c r="B60" s="289" t="s">
        <v>110</v>
      </c>
      <c r="C60" s="290"/>
      <c r="D60" s="290"/>
      <c r="E60" s="290"/>
      <c r="F60" s="291"/>
      <c r="G60" s="193"/>
      <c r="H60" s="313"/>
      <c r="I60" s="292"/>
      <c r="J60" s="293"/>
      <c r="K60" s="83"/>
      <c r="L60" s="83"/>
      <c r="M60" s="77" t="str">
        <f>IF(G60="","医療用麻薬の備蓄品目数を入力してください",TRUE)</f>
        <v>医療用麻薬の備蓄品目数を入力してください</v>
      </c>
      <c r="N60" s="70"/>
    </row>
    <row r="61" spans="2:17" ht="35.1" customHeight="1" x14ac:dyDescent="0.15">
      <c r="B61" s="294" t="s">
        <v>169</v>
      </c>
      <c r="C61" s="295"/>
      <c r="D61" s="295"/>
      <c r="E61" s="295"/>
      <c r="F61" s="296"/>
      <c r="G61" s="64" t="s">
        <v>111</v>
      </c>
      <c r="H61" s="187" t="s">
        <v>112</v>
      </c>
      <c r="I61" s="188"/>
      <c r="J61" s="107"/>
      <c r="M61" s="77" t="str">
        <f>IF(J61="","算定回数を入力してください",TRUE)</f>
        <v>算定回数を入力してください</v>
      </c>
      <c r="N61" s="70"/>
    </row>
    <row r="62" spans="2:17" ht="35.1" customHeight="1" x14ac:dyDescent="0.15">
      <c r="B62" s="297"/>
      <c r="C62" s="239"/>
      <c r="D62" s="239"/>
      <c r="E62" s="239"/>
      <c r="F62" s="298"/>
      <c r="G62" s="55" t="s">
        <v>113</v>
      </c>
      <c r="H62" s="199" t="s">
        <v>114</v>
      </c>
      <c r="I62" s="200"/>
      <c r="J62" s="108"/>
      <c r="M62" s="77" t="str">
        <f>IF(J62="","実施患者数を入力してください",TRUE)</f>
        <v>実施患者数を入力してください</v>
      </c>
      <c r="N62" s="70"/>
    </row>
    <row r="63" spans="2:17" ht="35.1" customHeight="1" x14ac:dyDescent="0.15">
      <c r="B63" s="289" t="s">
        <v>115</v>
      </c>
      <c r="C63" s="290"/>
      <c r="D63" s="290"/>
      <c r="E63" s="290"/>
      <c r="F63" s="291"/>
      <c r="G63" s="64" t="s">
        <v>111</v>
      </c>
      <c r="H63" s="187" t="s">
        <v>116</v>
      </c>
      <c r="I63" s="188"/>
      <c r="J63" s="109"/>
      <c r="M63" s="77" t="str">
        <f t="shared" ref="M63" si="2">IF(J63="","算定回数を入力してください",TRUE)</f>
        <v>算定回数を入力してください</v>
      </c>
      <c r="N63" s="70"/>
    </row>
    <row r="64" spans="2:17" ht="35.1" customHeight="1" thickBot="1" x14ac:dyDescent="0.2">
      <c r="B64" s="299"/>
      <c r="C64" s="300"/>
      <c r="D64" s="300"/>
      <c r="E64" s="300"/>
      <c r="F64" s="301"/>
      <c r="G64" s="40" t="s">
        <v>117</v>
      </c>
      <c r="H64" s="260" t="s">
        <v>114</v>
      </c>
      <c r="I64" s="261"/>
      <c r="J64" s="110"/>
      <c r="M64" s="77" t="str">
        <f>IF(J64="","実施患者数を入力してください",TRUE)</f>
        <v>実施患者数を入力してください</v>
      </c>
      <c r="N64" s="70"/>
    </row>
    <row r="65" spans="1:24" ht="30" customHeight="1" x14ac:dyDescent="0.15">
      <c r="B65" s="314" t="s">
        <v>118</v>
      </c>
      <c r="C65" s="315"/>
      <c r="D65" s="315"/>
      <c r="E65" s="315"/>
      <c r="F65" s="316"/>
      <c r="G65" s="317" t="s">
        <v>92</v>
      </c>
      <c r="H65" s="318"/>
      <c r="I65" s="318" t="s">
        <v>93</v>
      </c>
      <c r="J65" s="323"/>
      <c r="K65" s="83"/>
      <c r="L65" s="83"/>
      <c r="M65" s="77" t="str">
        <f>IF(L65="","選択してください","TRUE")</f>
        <v>選択してください</v>
      </c>
      <c r="N65" s="70"/>
    </row>
    <row r="66" spans="1:24" ht="35.1" customHeight="1" thickBot="1" x14ac:dyDescent="0.2">
      <c r="B66" s="38"/>
      <c r="C66" s="187" t="s">
        <v>119</v>
      </c>
      <c r="D66" s="187"/>
      <c r="E66" s="187"/>
      <c r="F66" s="188"/>
      <c r="G66" s="285" t="s">
        <v>41</v>
      </c>
      <c r="H66" s="286"/>
      <c r="I66" s="286" t="s">
        <v>52</v>
      </c>
      <c r="J66" s="278"/>
      <c r="K66" s="111" t="str">
        <f>IF((AND(L65=1,L66=2)),"エラー","")</f>
        <v/>
      </c>
      <c r="L66" s="83"/>
      <c r="M66" s="79" t="str">
        <f>IF(K66="エラー","「加算の届出状況を再確認してください。」",IF(L66="","選択してください","TRUE"))</f>
        <v>選択してください</v>
      </c>
      <c r="N66" s="70"/>
    </row>
    <row r="67" spans="1:24" ht="30" customHeight="1" x14ac:dyDescent="0.15">
      <c r="B67" s="314" t="s">
        <v>120</v>
      </c>
      <c r="C67" s="315"/>
      <c r="D67" s="315"/>
      <c r="E67" s="315"/>
      <c r="F67" s="316"/>
      <c r="G67" s="317" t="s">
        <v>121</v>
      </c>
      <c r="H67" s="318"/>
      <c r="I67" s="319" t="s">
        <v>93</v>
      </c>
      <c r="J67" s="320"/>
      <c r="K67" s="83" t="s">
        <v>82</v>
      </c>
      <c r="L67" s="83"/>
      <c r="M67" s="77" t="str">
        <f>IF(L67="","選択してください","")</f>
        <v>選択してください</v>
      </c>
      <c r="N67" s="70"/>
    </row>
    <row r="68" spans="1:24" ht="24.95" customHeight="1" x14ac:dyDescent="0.15">
      <c r="B68" s="41"/>
      <c r="C68" s="177" t="s">
        <v>122</v>
      </c>
      <c r="D68" s="321"/>
      <c r="E68" s="321"/>
      <c r="F68" s="322"/>
      <c r="G68" s="276" t="s">
        <v>123</v>
      </c>
      <c r="H68" s="277"/>
      <c r="I68" s="286" t="s">
        <v>124</v>
      </c>
      <c r="J68" s="278"/>
      <c r="K68" s="83"/>
      <c r="L68" s="83"/>
      <c r="M68" s="77" t="str">
        <f t="shared" ref="M68" si="3">IF(L68="","選択してください",TRUE)</f>
        <v>選択してください</v>
      </c>
      <c r="N68" s="70"/>
    </row>
    <row r="69" spans="1:24" ht="24.95" customHeight="1" thickBot="1" x14ac:dyDescent="0.2">
      <c r="B69" s="42"/>
      <c r="C69" s="260" t="s">
        <v>125</v>
      </c>
      <c r="D69" s="325"/>
      <c r="E69" s="325"/>
      <c r="F69" s="326"/>
      <c r="G69" s="117" t="s">
        <v>126</v>
      </c>
      <c r="H69" s="117" t="s">
        <v>127</v>
      </c>
      <c r="I69" s="118" t="s">
        <v>128</v>
      </c>
      <c r="J69" s="119"/>
      <c r="K69" s="83"/>
      <c r="L69" s="83"/>
      <c r="M69" s="116" t="str">
        <f>IF(AND(P69=FALSE,Q69=FALSE,R69=FALSE),"無菌製剤処理を行うための設備にチェックを入れてください",TRUE)</f>
        <v>無菌製剤処理を行うための設備にチェックを入れてください</v>
      </c>
      <c r="N69" s="70"/>
      <c r="P69" s="83" t="b">
        <v>0</v>
      </c>
      <c r="Q69" s="83" t="b">
        <v>0</v>
      </c>
      <c r="R69" s="83" t="b">
        <v>0</v>
      </c>
    </row>
    <row r="70" spans="1:24" ht="30" customHeight="1" x14ac:dyDescent="0.15">
      <c r="B70" s="27" t="s">
        <v>129</v>
      </c>
      <c r="C70" s="32"/>
      <c r="D70" s="32"/>
      <c r="E70" s="32"/>
      <c r="F70" s="32"/>
      <c r="G70" s="32"/>
      <c r="H70" s="30"/>
      <c r="I70" s="32"/>
      <c r="J70" s="33"/>
      <c r="M70" s="80"/>
      <c r="N70" s="70"/>
      <c r="P70" t="s">
        <v>11</v>
      </c>
    </row>
    <row r="71" spans="1:24" ht="35.1" customHeight="1" x14ac:dyDescent="0.15">
      <c r="B71" s="1"/>
      <c r="C71" s="327" t="s">
        <v>130</v>
      </c>
      <c r="D71" s="327"/>
      <c r="E71" s="327"/>
      <c r="F71" s="328"/>
      <c r="G71" s="276" t="s">
        <v>92</v>
      </c>
      <c r="H71" s="277"/>
      <c r="I71" s="329" t="s">
        <v>93</v>
      </c>
      <c r="J71" s="330"/>
      <c r="K71" s="83"/>
      <c r="L71" s="83"/>
      <c r="M71" s="77" t="str">
        <f>IF(L71="","選択してください",TRUE)</f>
        <v>選択してください</v>
      </c>
      <c r="N71" s="70"/>
    </row>
    <row r="72" spans="1:24" ht="35.1" customHeight="1" x14ac:dyDescent="0.15">
      <c r="B72" s="38"/>
      <c r="C72" s="187" t="s">
        <v>131</v>
      </c>
      <c r="D72" s="187"/>
      <c r="E72" s="187"/>
      <c r="F72" s="187"/>
      <c r="G72" s="285" t="s">
        <v>99</v>
      </c>
      <c r="H72" s="286"/>
      <c r="I72" s="287" t="s">
        <v>63</v>
      </c>
      <c r="J72" s="288"/>
      <c r="K72" s="83"/>
      <c r="L72" s="83"/>
      <c r="M72" s="77" t="str">
        <f t="shared" ref="M72" si="4">IF(L72="","選択してください",TRUE)</f>
        <v>選択してください</v>
      </c>
      <c r="N72" s="70"/>
    </row>
    <row r="73" spans="1:24" ht="35.1" customHeight="1" x14ac:dyDescent="0.15">
      <c r="B73" s="60"/>
      <c r="C73" s="187" t="s">
        <v>132</v>
      </c>
      <c r="D73" s="187"/>
      <c r="E73" s="187"/>
      <c r="F73" s="188"/>
      <c r="G73" s="286" t="s">
        <v>133</v>
      </c>
      <c r="H73" s="286"/>
      <c r="I73" s="287" t="s">
        <v>63</v>
      </c>
      <c r="J73" s="288"/>
      <c r="K73" s="83"/>
      <c r="L73" s="83"/>
      <c r="M73" s="77" t="str">
        <f>IF(L72=1,"選択不要です",IF(L73="","選択してください",TRUE))</f>
        <v>選択してください</v>
      </c>
      <c r="N73" s="70"/>
    </row>
    <row r="74" spans="1:24" ht="42.75" customHeight="1" thickBot="1" x14ac:dyDescent="0.2">
      <c r="B74" s="38"/>
      <c r="C74" s="187" t="s">
        <v>134</v>
      </c>
      <c r="D74" s="187"/>
      <c r="E74" s="187"/>
      <c r="F74" s="66" t="s">
        <v>135</v>
      </c>
      <c r="G74" s="112"/>
      <c r="H74" s="65" t="s">
        <v>136</v>
      </c>
      <c r="I74" s="113"/>
      <c r="J74" s="53"/>
      <c r="M74" s="77" t="str">
        <f>IF(OR(L72=1,L73=1),"入力不要です",IF(G74="","手帳を提示した患者の算定割合の年間平均を入力してください",IF(AND(G74&lt;50,G74&gt;0,I74=""),"直近３ヶ月の平均を入力してください",TRUE)))</f>
        <v>手帳を提示した患者の算定割合の年間平均を入力してください</v>
      </c>
      <c r="N74" s="70"/>
    </row>
    <row r="75" spans="1:24" ht="30" customHeight="1" x14ac:dyDescent="0.15">
      <c r="B75" s="58" t="s">
        <v>137</v>
      </c>
      <c r="C75" s="324" t="s">
        <v>138</v>
      </c>
      <c r="D75" s="324"/>
      <c r="E75" s="324"/>
      <c r="F75" s="324"/>
      <c r="G75" s="317" t="s">
        <v>139</v>
      </c>
      <c r="H75" s="318"/>
      <c r="I75" s="318" t="s">
        <v>140</v>
      </c>
      <c r="J75" s="323"/>
      <c r="K75" s="83" t="s">
        <v>82</v>
      </c>
      <c r="L75" s="83"/>
      <c r="M75" s="77" t="str">
        <f>IF(L75="","選択してください",TRUE)</f>
        <v>選択してください</v>
      </c>
      <c r="N75" s="70"/>
      <c r="O75" s="43"/>
    </row>
    <row r="76" spans="1:24" ht="35.1" customHeight="1" x14ac:dyDescent="0.15">
      <c r="B76" s="333" t="s">
        <v>141</v>
      </c>
      <c r="C76" s="175"/>
      <c r="D76" s="175"/>
      <c r="E76" s="334"/>
      <c r="F76" s="337" t="s">
        <v>168</v>
      </c>
      <c r="G76" s="310"/>
      <c r="H76" s="310"/>
      <c r="I76" s="311"/>
      <c r="J76" s="114"/>
      <c r="K76" t="s">
        <v>82</v>
      </c>
      <c r="M76" s="77" t="str" cm="1">
        <f t="array" ref="M76">_xlfn.IFS(L75=2,"入力不要です",L75=1,IF(J76="","全保険薬剤師の数を入力してください",TRUE),L75="","")</f>
        <v/>
      </c>
      <c r="N76" s="70"/>
    </row>
    <row r="77" spans="1:24" ht="35.1" customHeight="1" thickBot="1" x14ac:dyDescent="0.2">
      <c r="B77" s="335"/>
      <c r="C77" s="260"/>
      <c r="D77" s="260"/>
      <c r="E77" s="336"/>
      <c r="F77" s="338" t="s">
        <v>142</v>
      </c>
      <c r="G77" s="225"/>
      <c r="H77" s="225"/>
      <c r="I77" s="226"/>
      <c r="J77" s="115"/>
      <c r="M77" s="77" t="str" cm="1">
        <f t="array" ref="M77">_xlfn.IFS(L75=2,"入力不要です",L75=1,IF(J77="","かかりつけ薬剤師指導料等に関する業務を行う保険薬剤師の数を入力してください",IF(J76&lt;J77,"全保険薬剤師の数より大きい数値です",TRUE)),L75="","")</f>
        <v/>
      </c>
      <c r="N77" s="70"/>
    </row>
    <row r="78" spans="1:24" x14ac:dyDescent="0.15">
      <c r="A78" s="44"/>
      <c r="B78" s="44" t="s">
        <v>143</v>
      </c>
      <c r="C78" s="44"/>
      <c r="D78" s="44"/>
      <c r="E78" s="44"/>
      <c r="F78" s="44"/>
      <c r="G78" s="44"/>
      <c r="H78" s="44"/>
      <c r="I78" s="44"/>
      <c r="J78" s="44"/>
      <c r="K78" s="44"/>
    </row>
    <row r="79" spans="1:24" ht="30" customHeight="1" x14ac:dyDescent="0.15">
      <c r="A79" s="45">
        <v>1</v>
      </c>
      <c r="B79" s="121" t="s">
        <v>152</v>
      </c>
      <c r="C79" s="121"/>
      <c r="D79" s="121"/>
      <c r="E79" s="121"/>
      <c r="F79" s="121"/>
      <c r="G79" s="121"/>
      <c r="H79" s="121"/>
      <c r="I79" s="121"/>
      <c r="J79" s="121"/>
      <c r="K79" s="46"/>
      <c r="L79" s="2"/>
      <c r="M79" s="72"/>
      <c r="N79" s="2"/>
      <c r="O79" s="2"/>
      <c r="P79" s="2"/>
      <c r="Q79" s="2"/>
      <c r="R79" s="2"/>
      <c r="S79" s="2"/>
      <c r="T79" s="2"/>
      <c r="U79" s="2"/>
      <c r="V79" s="2"/>
      <c r="W79" s="2"/>
      <c r="X79" s="2"/>
    </row>
    <row r="80" spans="1:24" ht="15" customHeight="1" x14ac:dyDescent="0.15">
      <c r="A80" s="45">
        <v>2</v>
      </c>
      <c r="B80" s="339" t="s">
        <v>144</v>
      </c>
      <c r="C80" s="339"/>
      <c r="D80" s="339"/>
      <c r="E80" s="339"/>
      <c r="F80" s="339"/>
      <c r="G80" s="339"/>
      <c r="H80" s="339"/>
      <c r="I80" s="339"/>
      <c r="J80" s="339"/>
    </row>
    <row r="81" spans="1:14" ht="15" customHeight="1" x14ac:dyDescent="0.15">
      <c r="A81" s="45">
        <v>3</v>
      </c>
      <c r="B81" s="340" t="s">
        <v>153</v>
      </c>
      <c r="C81" s="340"/>
      <c r="D81" s="340"/>
      <c r="E81" s="340"/>
      <c r="F81" s="340"/>
      <c r="G81" s="340"/>
      <c r="H81" s="340"/>
      <c r="I81" s="340"/>
      <c r="J81" s="340"/>
      <c r="K81" s="45"/>
    </row>
    <row r="82" spans="1:14" ht="15" customHeight="1" x14ac:dyDescent="0.15">
      <c r="A82" s="45">
        <v>4</v>
      </c>
      <c r="B82" s="121" t="s">
        <v>145</v>
      </c>
      <c r="C82" s="121"/>
      <c r="D82" s="121"/>
      <c r="E82" s="121"/>
      <c r="F82" s="121"/>
      <c r="G82" s="121"/>
      <c r="H82" s="121"/>
      <c r="I82" s="121"/>
      <c r="J82" s="121"/>
      <c r="K82" s="47"/>
      <c r="L82" s="2"/>
      <c r="M82" s="72"/>
      <c r="N82" s="2"/>
    </row>
    <row r="83" spans="1:14" ht="50.25" customHeight="1" x14ac:dyDescent="0.15">
      <c r="A83" s="45">
        <v>5</v>
      </c>
      <c r="B83" s="121" t="s">
        <v>164</v>
      </c>
      <c r="C83" s="121"/>
      <c r="D83" s="121"/>
      <c r="E83" s="121"/>
      <c r="F83" s="121"/>
      <c r="G83" s="121"/>
      <c r="H83" s="121"/>
      <c r="I83" s="121"/>
      <c r="J83" s="121"/>
      <c r="K83" s="45" t="s">
        <v>82</v>
      </c>
    </row>
    <row r="84" spans="1:14" ht="66" customHeight="1" x14ac:dyDescent="0.15">
      <c r="A84" s="45">
        <v>6</v>
      </c>
      <c r="B84" s="121" t="s">
        <v>154</v>
      </c>
      <c r="C84" s="121"/>
      <c r="D84" s="121"/>
      <c r="E84" s="121"/>
      <c r="F84" s="121"/>
      <c r="G84" s="121"/>
      <c r="H84" s="121"/>
      <c r="I84" s="121"/>
      <c r="J84" s="121"/>
      <c r="K84" s="61" t="s">
        <v>82</v>
      </c>
    </row>
    <row r="85" spans="1:14" ht="30" customHeight="1" x14ac:dyDescent="0.15">
      <c r="A85" s="45">
        <v>7</v>
      </c>
      <c r="B85" s="121" t="s">
        <v>155</v>
      </c>
      <c r="C85" s="121"/>
      <c r="D85" s="121"/>
      <c r="E85" s="121"/>
      <c r="F85" s="121"/>
      <c r="G85" s="121"/>
      <c r="H85" s="121"/>
      <c r="I85" s="121"/>
      <c r="J85" s="121"/>
      <c r="K85" s="47"/>
      <c r="L85" s="2"/>
      <c r="M85" s="72"/>
      <c r="N85" s="2"/>
    </row>
    <row r="86" spans="1:14" ht="22.5" customHeight="1" x14ac:dyDescent="0.15">
      <c r="A86" s="45">
        <v>8</v>
      </c>
      <c r="B86" s="121" t="s">
        <v>149</v>
      </c>
      <c r="C86" s="121"/>
      <c r="D86" s="121"/>
      <c r="E86" s="121"/>
      <c r="F86" s="121"/>
      <c r="G86" s="121"/>
      <c r="H86" s="121"/>
      <c r="I86" s="121"/>
      <c r="J86" s="121"/>
      <c r="K86" s="47"/>
      <c r="L86" s="2"/>
      <c r="M86" s="72"/>
      <c r="N86" s="2"/>
    </row>
    <row r="87" spans="1:14" ht="15" customHeight="1" x14ac:dyDescent="0.15">
      <c r="A87" s="45">
        <v>9</v>
      </c>
      <c r="B87" s="121" t="s">
        <v>156</v>
      </c>
      <c r="C87" s="121"/>
      <c r="D87" s="121"/>
      <c r="E87" s="121"/>
      <c r="F87" s="121"/>
      <c r="G87" s="121"/>
      <c r="H87" s="121"/>
      <c r="I87" s="121"/>
      <c r="J87" s="121"/>
      <c r="K87" s="47"/>
      <c r="L87" s="2"/>
      <c r="M87" s="72"/>
      <c r="N87" s="2"/>
    </row>
    <row r="88" spans="1:14" ht="30" customHeight="1" x14ac:dyDescent="0.15">
      <c r="A88" s="45">
        <v>10</v>
      </c>
      <c r="B88" s="121" t="s">
        <v>146</v>
      </c>
      <c r="C88" s="121"/>
      <c r="D88" s="121"/>
      <c r="E88" s="121"/>
      <c r="F88" s="121"/>
      <c r="G88" s="121"/>
      <c r="H88" s="121"/>
      <c r="I88" s="121"/>
      <c r="J88" s="121"/>
      <c r="K88" s="48"/>
    </row>
    <row r="89" spans="1:14" ht="101.25" customHeight="1" x14ac:dyDescent="0.15">
      <c r="A89" s="45">
        <v>11</v>
      </c>
      <c r="B89" s="121" t="s">
        <v>157</v>
      </c>
      <c r="C89" s="121"/>
      <c r="D89" s="121"/>
      <c r="E89" s="121"/>
      <c r="F89" s="121"/>
      <c r="G89" s="121"/>
      <c r="H89" s="121"/>
      <c r="I89" s="121"/>
      <c r="J89" s="121"/>
      <c r="K89" s="2" t="s">
        <v>82</v>
      </c>
      <c r="M89" s="72"/>
      <c r="N89" s="2"/>
    </row>
    <row r="90" spans="1:14" ht="69.95" customHeight="1" x14ac:dyDescent="0.15">
      <c r="A90" s="81"/>
      <c r="B90" s="121" t="s">
        <v>147</v>
      </c>
      <c r="C90" s="121"/>
      <c r="D90" s="121"/>
      <c r="E90" s="121"/>
      <c r="F90" s="121"/>
      <c r="G90" s="121"/>
      <c r="H90" s="121"/>
      <c r="I90" s="121"/>
      <c r="J90" s="121"/>
      <c r="K90" s="47"/>
      <c r="L90" s="2"/>
      <c r="M90" s="72"/>
      <c r="N90" s="2"/>
    </row>
    <row r="91" spans="1:14" ht="44.25" customHeight="1" x14ac:dyDescent="0.15">
      <c r="A91" s="45">
        <v>12</v>
      </c>
      <c r="B91" s="121" t="s">
        <v>158</v>
      </c>
      <c r="C91" s="121"/>
      <c r="D91" s="121"/>
      <c r="E91" s="121"/>
      <c r="F91" s="121"/>
      <c r="G91" s="121"/>
      <c r="H91" s="121"/>
      <c r="I91" s="121"/>
      <c r="J91" s="121"/>
      <c r="K91" s="47"/>
      <c r="L91" s="2"/>
      <c r="M91" s="72"/>
      <c r="N91" s="2"/>
    </row>
    <row r="92" spans="1:14" ht="69.95" customHeight="1" x14ac:dyDescent="0.15">
      <c r="A92" s="45">
        <v>13</v>
      </c>
      <c r="B92" s="121" t="s">
        <v>159</v>
      </c>
      <c r="C92" s="121"/>
      <c r="D92" s="121"/>
      <c r="E92" s="121"/>
      <c r="F92" s="121"/>
      <c r="G92" s="121"/>
      <c r="H92" s="121"/>
      <c r="I92" s="121"/>
      <c r="J92" s="121"/>
      <c r="K92" s="47"/>
      <c r="L92" s="2"/>
      <c r="M92" s="72"/>
      <c r="N92" s="2"/>
    </row>
    <row r="93" spans="1:14" ht="26.25" customHeight="1" x14ac:dyDescent="0.15">
      <c r="A93" s="45">
        <v>14</v>
      </c>
      <c r="B93" s="121" t="s">
        <v>160</v>
      </c>
      <c r="C93" s="121"/>
      <c r="D93" s="121"/>
      <c r="E93" s="121"/>
      <c r="F93" s="121"/>
      <c r="G93" s="121"/>
      <c r="H93" s="121"/>
      <c r="I93" s="121"/>
      <c r="J93" s="121"/>
      <c r="K93" s="47"/>
      <c r="L93" s="2"/>
      <c r="M93" s="72"/>
      <c r="N93" s="2"/>
    </row>
    <row r="94" spans="1:14" ht="30" customHeight="1" x14ac:dyDescent="0.15">
      <c r="A94" s="45">
        <v>15</v>
      </c>
      <c r="B94" s="121" t="s">
        <v>161</v>
      </c>
      <c r="C94" s="121"/>
      <c r="D94" s="121"/>
      <c r="E94" s="121"/>
      <c r="F94" s="121"/>
      <c r="G94" s="121"/>
      <c r="H94" s="121"/>
      <c r="I94" s="121"/>
      <c r="J94" s="121"/>
      <c r="K94" s="49"/>
    </row>
    <row r="95" spans="1:14" ht="150" customHeight="1" x14ac:dyDescent="0.15">
      <c r="A95" s="45">
        <v>16</v>
      </c>
      <c r="B95" s="121" t="s">
        <v>162</v>
      </c>
      <c r="C95" s="121"/>
      <c r="D95" s="121"/>
      <c r="E95" s="121"/>
      <c r="F95" s="121"/>
      <c r="G95" s="121"/>
      <c r="H95" s="121"/>
      <c r="I95" s="121"/>
      <c r="J95" s="121"/>
      <c r="K95" s="49"/>
      <c r="L95" t="s">
        <v>11</v>
      </c>
    </row>
    <row r="96" spans="1:14" ht="139.5" customHeight="1" x14ac:dyDescent="0.15">
      <c r="A96" s="45">
        <v>17</v>
      </c>
      <c r="B96" s="121" t="s">
        <v>148</v>
      </c>
      <c r="C96" s="121"/>
      <c r="D96" s="121"/>
      <c r="E96" s="121"/>
      <c r="F96" s="121"/>
      <c r="G96" s="121"/>
      <c r="H96" s="121"/>
      <c r="I96" s="121"/>
      <c r="J96" s="121"/>
      <c r="K96" s="45"/>
    </row>
    <row r="97" spans="9:13" s="2" customFormat="1" ht="10.5" customHeight="1" x14ac:dyDescent="0.15">
      <c r="I97" s="6"/>
      <c r="J97" s="6"/>
      <c r="M97" s="72"/>
    </row>
    <row r="116" ht="12.75" customHeight="1" x14ac:dyDescent="0.15"/>
  </sheetData>
  <sheetProtection sheet="1" selectLockedCells="1"/>
  <mergeCells count="174">
    <mergeCell ref="B93:J93"/>
    <mergeCell ref="B95:J95"/>
    <mergeCell ref="B96:J96"/>
    <mergeCell ref="H26:I26"/>
    <mergeCell ref="B89:J89"/>
    <mergeCell ref="B90:J90"/>
    <mergeCell ref="B91:J91"/>
    <mergeCell ref="B92:J92"/>
    <mergeCell ref="B94:J94"/>
    <mergeCell ref="B82:J82"/>
    <mergeCell ref="B83:J83"/>
    <mergeCell ref="B84:J84"/>
    <mergeCell ref="B85:J85"/>
    <mergeCell ref="B87:J87"/>
    <mergeCell ref="B88:J88"/>
    <mergeCell ref="B76:E77"/>
    <mergeCell ref="F76:I76"/>
    <mergeCell ref="F77:I77"/>
    <mergeCell ref="B79:J79"/>
    <mergeCell ref="B80:J80"/>
    <mergeCell ref="B81:J81"/>
    <mergeCell ref="C73:F73"/>
    <mergeCell ref="G73:H73"/>
    <mergeCell ref="I73:J73"/>
    <mergeCell ref="C74:E74"/>
    <mergeCell ref="C75:F75"/>
    <mergeCell ref="G75:H75"/>
    <mergeCell ref="I75:J75"/>
    <mergeCell ref="C69:F69"/>
    <mergeCell ref="C71:F71"/>
    <mergeCell ref="G71:H71"/>
    <mergeCell ref="I71:J71"/>
    <mergeCell ref="C72:F72"/>
    <mergeCell ref="G72:H72"/>
    <mergeCell ref="I72:J72"/>
    <mergeCell ref="B67:F67"/>
    <mergeCell ref="G67:H67"/>
    <mergeCell ref="I67:J67"/>
    <mergeCell ref="C68:F68"/>
    <mergeCell ref="G68:H68"/>
    <mergeCell ref="I68:J68"/>
    <mergeCell ref="B65:F65"/>
    <mergeCell ref="G65:H65"/>
    <mergeCell ref="I65:J65"/>
    <mergeCell ref="C66:F66"/>
    <mergeCell ref="G66:H66"/>
    <mergeCell ref="I66:J66"/>
    <mergeCell ref="B60:F60"/>
    <mergeCell ref="I60:J60"/>
    <mergeCell ref="B61:F62"/>
    <mergeCell ref="H61:I61"/>
    <mergeCell ref="H62:I62"/>
    <mergeCell ref="B63:F64"/>
    <mergeCell ref="H63:I63"/>
    <mergeCell ref="H64:I64"/>
    <mergeCell ref="C57:F57"/>
    <mergeCell ref="G57:H57"/>
    <mergeCell ref="I57:J57"/>
    <mergeCell ref="B58:F58"/>
    <mergeCell ref="B59:F59"/>
    <mergeCell ref="G59:H59"/>
    <mergeCell ref="I59:J59"/>
    <mergeCell ref="G60:H60"/>
    <mergeCell ref="C55:D55"/>
    <mergeCell ref="E55:F55"/>
    <mergeCell ref="I55:J55"/>
    <mergeCell ref="C56:F56"/>
    <mergeCell ref="G56:H56"/>
    <mergeCell ref="I56:J56"/>
    <mergeCell ref="G52:H52"/>
    <mergeCell ref="I52:J52"/>
    <mergeCell ref="B53:F53"/>
    <mergeCell ref="C54:F54"/>
    <mergeCell ref="G54:H54"/>
    <mergeCell ref="I54:J54"/>
    <mergeCell ref="C50:F50"/>
    <mergeCell ref="G50:H50"/>
    <mergeCell ref="I50:J50"/>
    <mergeCell ref="C51:F51"/>
    <mergeCell ref="G51:H51"/>
    <mergeCell ref="I51:J51"/>
    <mergeCell ref="C47:F47"/>
    <mergeCell ref="G47:H47"/>
    <mergeCell ref="I47:J47"/>
    <mergeCell ref="B49:C49"/>
    <mergeCell ref="D49:E49"/>
    <mergeCell ref="I49:J49"/>
    <mergeCell ref="C42:F42"/>
    <mergeCell ref="G42:H42"/>
    <mergeCell ref="I42:J42"/>
    <mergeCell ref="B44:C44"/>
    <mergeCell ref="D44:E44"/>
    <mergeCell ref="B46:F46"/>
    <mergeCell ref="G46:H46"/>
    <mergeCell ref="I46:J46"/>
    <mergeCell ref="C38:J38"/>
    <mergeCell ref="C39:J39"/>
    <mergeCell ref="C40:F40"/>
    <mergeCell ref="G40:H40"/>
    <mergeCell ref="I40:J40"/>
    <mergeCell ref="C41:F41"/>
    <mergeCell ref="G41:H41"/>
    <mergeCell ref="I41:J41"/>
    <mergeCell ref="B24:B26"/>
    <mergeCell ref="C24:C26"/>
    <mergeCell ref="D24:F24"/>
    <mergeCell ref="D25:F25"/>
    <mergeCell ref="D26:F26"/>
    <mergeCell ref="D33:D37"/>
    <mergeCell ref="E33:H33"/>
    <mergeCell ref="E34:H34"/>
    <mergeCell ref="E35:H35"/>
    <mergeCell ref="E36:H36"/>
    <mergeCell ref="E37:H37"/>
    <mergeCell ref="C27:G27"/>
    <mergeCell ref="C28:C37"/>
    <mergeCell ref="D28:G28"/>
    <mergeCell ref="H28:J28"/>
    <mergeCell ref="D29:G29"/>
    <mergeCell ref="D30:G30"/>
    <mergeCell ref="D31:F32"/>
    <mergeCell ref="G31:G32"/>
    <mergeCell ref="H31:I32"/>
    <mergeCell ref="J31:J32"/>
    <mergeCell ref="H29:J29"/>
    <mergeCell ref="H30:J30"/>
    <mergeCell ref="G24:J24"/>
    <mergeCell ref="C22:F22"/>
    <mergeCell ref="G22:H22"/>
    <mergeCell ref="I22:J22"/>
    <mergeCell ref="D23:F23"/>
    <mergeCell ref="G23:J23"/>
    <mergeCell ref="C18:F18"/>
    <mergeCell ref="G18:H18"/>
    <mergeCell ref="I18:J18"/>
    <mergeCell ref="C19:F21"/>
    <mergeCell ref="G19:H19"/>
    <mergeCell ref="I19:J19"/>
    <mergeCell ref="G20:H20"/>
    <mergeCell ref="I20:J20"/>
    <mergeCell ref="G21:H21"/>
    <mergeCell ref="B15:C15"/>
    <mergeCell ref="D15:E15"/>
    <mergeCell ref="B16:B17"/>
    <mergeCell ref="C16:F17"/>
    <mergeCell ref="G16:H16"/>
    <mergeCell ref="I16:J16"/>
    <mergeCell ref="G17:H17"/>
    <mergeCell ref="I17:J17"/>
    <mergeCell ref="I21:J21"/>
    <mergeCell ref="B86:J86"/>
    <mergeCell ref="O11:T11"/>
    <mergeCell ref="O12:T12"/>
    <mergeCell ref="A2:K2"/>
    <mergeCell ref="B6:C6"/>
    <mergeCell ref="E6:F6"/>
    <mergeCell ref="G6:J6"/>
    <mergeCell ref="B7:C7"/>
    <mergeCell ref="E7:G7"/>
    <mergeCell ref="D9:E9"/>
    <mergeCell ref="G25:J25"/>
    <mergeCell ref="B11:C11"/>
    <mergeCell ref="D11:E11"/>
    <mergeCell ref="G11:I11"/>
    <mergeCell ref="B12:C12"/>
    <mergeCell ref="D12:E12"/>
    <mergeCell ref="G12:I12"/>
    <mergeCell ref="B8:C9"/>
    <mergeCell ref="D8:G8"/>
    <mergeCell ref="H8:J9"/>
    <mergeCell ref="B10:F10"/>
    <mergeCell ref="G10:H10"/>
    <mergeCell ref="I10:J10"/>
    <mergeCell ref="B14:J14"/>
  </mergeCells>
  <phoneticPr fontId="1"/>
  <conditionalFormatting sqref="G24:G25">
    <cfRule type="cellIs" dxfId="15" priority="16" operator="lessThan">
      <formula>0</formula>
    </cfRule>
  </conditionalFormatting>
  <conditionalFormatting sqref="D44">
    <cfRule type="expression" dxfId="14" priority="15">
      <formula>0</formula>
    </cfRule>
  </conditionalFormatting>
  <conditionalFormatting sqref="G74">
    <cfRule type="cellIs" dxfId="13" priority="13" operator="lessThan">
      <formula>0</formula>
    </cfRule>
    <cfRule type="cellIs" dxfId="12" priority="14" operator="greaterThan">
      <formula>100</formula>
    </cfRule>
  </conditionalFormatting>
  <conditionalFormatting sqref="G23:J23 G26:J26 G24:G25">
    <cfRule type="expression" dxfId="11" priority="12">
      <formula>$L$22=2</formula>
    </cfRule>
  </conditionalFormatting>
  <conditionalFormatting sqref="I33:J37">
    <cfRule type="expression" dxfId="10" priority="11">
      <formula>$L$31=1</formula>
    </cfRule>
  </conditionalFormatting>
  <conditionalFormatting sqref="H55 E55:F55 G56:J57">
    <cfRule type="expression" dxfId="9" priority="10">
      <formula>$L$54=1</formula>
    </cfRule>
  </conditionalFormatting>
  <conditionalFormatting sqref="G59:J59">
    <cfRule type="expression" dxfId="8" priority="8">
      <formula>$L$58=3</formula>
    </cfRule>
    <cfRule type="expression" dxfId="7" priority="9">
      <formula>$L$58=1</formula>
    </cfRule>
  </conditionalFormatting>
  <conditionalFormatting sqref="G68:J69">
    <cfRule type="expression" dxfId="6" priority="7">
      <formula>$L$67=2</formula>
    </cfRule>
  </conditionalFormatting>
  <conditionalFormatting sqref="G69:J69">
    <cfRule type="expression" dxfId="5" priority="6">
      <formula>$L$68=2</formula>
    </cfRule>
  </conditionalFormatting>
  <conditionalFormatting sqref="G73:J73 F74:I74">
    <cfRule type="expression" dxfId="4" priority="5">
      <formula>$L$72=1</formula>
    </cfRule>
  </conditionalFormatting>
  <conditionalFormatting sqref="J76:J77">
    <cfRule type="expression" dxfId="3" priority="4">
      <formula>$L$75=2</formula>
    </cfRule>
  </conditionalFormatting>
  <conditionalFormatting sqref="H28:J28 I33:J37 G31:J32 H29:H30">
    <cfRule type="expression" dxfId="2" priority="3">
      <formula>$L$27=2</formula>
    </cfRule>
  </conditionalFormatting>
  <conditionalFormatting sqref="G74 I74">
    <cfRule type="expression" dxfId="1" priority="2">
      <formula>$L$73=1</formula>
    </cfRule>
  </conditionalFormatting>
  <conditionalFormatting sqref="I74">
    <cfRule type="expression" dxfId="0" priority="1">
      <formula>$G$74&gt;=50</formula>
    </cfRule>
  </conditionalFormatting>
  <dataValidations count="1">
    <dataValidation type="whole" operator="greaterThanOrEqual" allowBlank="1" showInputMessage="1" showErrorMessage="1" sqref="J62 J64" xr:uid="{368B32E6-5156-4D9D-A032-D1712E4B05CC}">
      <formula1>0</formula1>
    </dataValidation>
  </dataValidations>
  <printOptions horizontalCentered="1"/>
  <pageMargins left="0.31496062992125984" right="0.31496062992125984" top="0.55118110236220474" bottom="0.35433070866141736" header="0.31496062992125984" footer="0.31496062992125984"/>
  <pageSetup paperSize="9" scale="65" orientation="portrait" r:id="rId1"/>
  <rowBreaks count="2" manualBreakCount="2">
    <brk id="42" max="9" man="1"/>
    <brk id="77" max="9" man="1"/>
  </rowBreaks>
  <colBreaks count="1" manualBreakCount="1">
    <brk id="10" max="96" man="1"/>
  </colBreaks>
  <drawing r:id="rId2"/>
  <legacyDrawing r:id="rId3"/>
  <mc:AlternateContent xmlns:mc="http://schemas.openxmlformats.org/markup-compatibility/2006">
    <mc:Choice Requires="x14">
      <controls>
        <mc:AlternateContent xmlns:mc="http://schemas.openxmlformats.org/markup-compatibility/2006">
          <mc:Choice Requires="x14">
            <control shapeId="31781" r:id="rId4" name="Check Box 37">
              <controlPr defaultSize="0" autoFill="0" autoLine="0" autoPict="0" altText="算定_x000a_（２４時間開局）_x000a_している">
                <anchor moveWithCells="1">
                  <from>
                    <xdr:col>8</xdr:col>
                    <xdr:colOff>1114425</xdr:colOff>
                    <xdr:row>27</xdr:row>
                    <xdr:rowOff>28575</xdr:rowOff>
                  </from>
                  <to>
                    <xdr:col>9</xdr:col>
                    <xdr:colOff>876300</xdr:colOff>
                    <xdr:row>27</xdr:row>
                    <xdr:rowOff>371475</xdr:rowOff>
                  </to>
                </anchor>
              </controlPr>
            </control>
          </mc:Choice>
        </mc:AlternateContent>
        <mc:AlternateContent xmlns:mc="http://schemas.openxmlformats.org/markup-compatibility/2006">
          <mc:Choice Requires="x14">
            <control shapeId="31782" r:id="rId5" name="Check Box 38">
              <controlPr defaultSize="0" autoFill="0" autoLine="0" autoPict="0" altText="算定_x000a_（２４時間開局）_x000a_している">
                <anchor moveWithCells="1">
                  <from>
                    <xdr:col>7</xdr:col>
                    <xdr:colOff>952500</xdr:colOff>
                    <xdr:row>27</xdr:row>
                    <xdr:rowOff>0</xdr:rowOff>
                  </from>
                  <to>
                    <xdr:col>8</xdr:col>
                    <xdr:colOff>419100</xdr:colOff>
                    <xdr:row>28</xdr:row>
                    <xdr:rowOff>19050</xdr:rowOff>
                  </to>
                </anchor>
              </controlPr>
            </control>
          </mc:Choice>
        </mc:AlternateContent>
        <mc:AlternateContent xmlns:mc="http://schemas.openxmlformats.org/markup-compatibility/2006">
          <mc:Choice Requires="x14">
            <control shapeId="31804" r:id="rId6" name="Check Box 60">
              <controlPr defaultSize="0" autoFill="0" autoLine="0" autoPict="0" altText="算定_x000a_（２４時間開局）_x000a_している">
                <anchor moveWithCells="1">
                  <from>
                    <xdr:col>6</xdr:col>
                    <xdr:colOff>266700</xdr:colOff>
                    <xdr:row>58</xdr:row>
                    <xdr:rowOff>38100</xdr:rowOff>
                  </from>
                  <to>
                    <xdr:col>6</xdr:col>
                    <xdr:colOff>609600</xdr:colOff>
                    <xdr:row>58</xdr:row>
                    <xdr:rowOff>476250</xdr:rowOff>
                  </to>
                </anchor>
              </controlPr>
            </control>
          </mc:Choice>
        </mc:AlternateContent>
        <mc:AlternateContent xmlns:mc="http://schemas.openxmlformats.org/markup-compatibility/2006">
          <mc:Choice Requires="x14">
            <control shapeId="31805" r:id="rId7" name="Check Box 61">
              <controlPr defaultSize="0" autoFill="0" autoLine="0" autoPict="0" altText="算定_x000a_（２４時間開局）_x000a_している">
                <anchor moveWithCells="1">
                  <from>
                    <xdr:col>8</xdr:col>
                    <xdr:colOff>371475</xdr:colOff>
                    <xdr:row>58</xdr:row>
                    <xdr:rowOff>38100</xdr:rowOff>
                  </from>
                  <to>
                    <xdr:col>8</xdr:col>
                    <xdr:colOff>723900</xdr:colOff>
                    <xdr:row>58</xdr:row>
                    <xdr:rowOff>485775</xdr:rowOff>
                  </to>
                </anchor>
              </controlPr>
            </control>
          </mc:Choice>
        </mc:AlternateContent>
        <mc:AlternateContent xmlns:mc="http://schemas.openxmlformats.org/markup-compatibility/2006">
          <mc:Choice Requires="x14">
            <control shapeId="31816" r:id="rId8" name="Check Box 72">
              <controlPr defaultSize="0" autoFill="0" autoLine="0" autoPict="0" altText="算定_x000a_（２４時間開局）_x000a_している">
                <anchor moveWithCells="1">
                  <from>
                    <xdr:col>6</xdr:col>
                    <xdr:colOff>419100</xdr:colOff>
                    <xdr:row>67</xdr:row>
                    <xdr:rowOff>247650</xdr:rowOff>
                  </from>
                  <to>
                    <xdr:col>6</xdr:col>
                    <xdr:colOff>723900</xdr:colOff>
                    <xdr:row>69</xdr:row>
                    <xdr:rowOff>85725</xdr:rowOff>
                  </to>
                </anchor>
              </controlPr>
            </control>
          </mc:Choice>
        </mc:AlternateContent>
        <mc:AlternateContent xmlns:mc="http://schemas.openxmlformats.org/markup-compatibility/2006">
          <mc:Choice Requires="x14">
            <control shapeId="31817" r:id="rId9" name="Check Box 73">
              <controlPr defaultSize="0" autoFill="0" autoLine="0" autoPict="0" altText="算定_x000a_（２４時間開局）_x000a_している">
                <anchor moveWithCells="1">
                  <from>
                    <xdr:col>7</xdr:col>
                    <xdr:colOff>85725</xdr:colOff>
                    <xdr:row>67</xdr:row>
                    <xdr:rowOff>228600</xdr:rowOff>
                  </from>
                  <to>
                    <xdr:col>7</xdr:col>
                    <xdr:colOff>381000</xdr:colOff>
                    <xdr:row>69</xdr:row>
                    <xdr:rowOff>76200</xdr:rowOff>
                  </to>
                </anchor>
              </controlPr>
            </control>
          </mc:Choice>
        </mc:AlternateContent>
        <mc:AlternateContent xmlns:mc="http://schemas.openxmlformats.org/markup-compatibility/2006">
          <mc:Choice Requires="x14">
            <control shapeId="31818" r:id="rId10" name="Check Box 74">
              <controlPr defaultSize="0" autoFill="0" autoLine="0" autoPict="0" altText="算定_x000a_（２４時間開局）_x000a_している">
                <anchor moveWithCells="1">
                  <from>
                    <xdr:col>8</xdr:col>
                    <xdr:colOff>257175</xdr:colOff>
                    <xdr:row>67</xdr:row>
                    <xdr:rowOff>238125</xdr:rowOff>
                  </from>
                  <to>
                    <xdr:col>8</xdr:col>
                    <xdr:colOff>552450</xdr:colOff>
                    <xdr:row>69</xdr:row>
                    <xdr:rowOff>85725</xdr:rowOff>
                  </to>
                </anchor>
              </controlPr>
            </control>
          </mc:Choice>
        </mc:AlternateContent>
        <mc:AlternateContent xmlns:mc="http://schemas.openxmlformats.org/markup-compatibility/2006">
          <mc:Choice Requires="x14">
            <control shapeId="31831" r:id="rId11" name="Option Button 87">
              <controlPr defaultSize="0" autoFill="0" autoLine="0" autoPict="0">
                <anchor moveWithCells="1">
                  <from>
                    <xdr:col>8</xdr:col>
                    <xdr:colOff>0</xdr:colOff>
                    <xdr:row>6</xdr:row>
                    <xdr:rowOff>0</xdr:rowOff>
                  </from>
                  <to>
                    <xdr:col>8</xdr:col>
                    <xdr:colOff>990600</xdr:colOff>
                    <xdr:row>7</xdr:row>
                    <xdr:rowOff>0</xdr:rowOff>
                  </to>
                </anchor>
              </controlPr>
            </control>
          </mc:Choice>
        </mc:AlternateContent>
        <mc:AlternateContent xmlns:mc="http://schemas.openxmlformats.org/markup-compatibility/2006">
          <mc:Choice Requires="x14">
            <control shapeId="31832" r:id="rId12" name="Option Button 88">
              <controlPr defaultSize="0" autoFill="0" autoLine="0" autoPict="0">
                <anchor moveWithCells="1">
                  <from>
                    <xdr:col>9</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31833" r:id="rId13" name="Group Box 89">
              <controlPr defaultSize="0" autoFill="0" autoPict="0">
                <anchor moveWithCells="1">
                  <from>
                    <xdr:col>8</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31834" r:id="rId14" name="Option Button 90">
              <controlPr defaultSize="0" autoFill="0" autoLine="0" autoPict="0">
                <anchor moveWithCells="1">
                  <from>
                    <xdr:col>4</xdr:col>
                    <xdr:colOff>257175</xdr:colOff>
                    <xdr:row>7</xdr:row>
                    <xdr:rowOff>9525</xdr:rowOff>
                  </from>
                  <to>
                    <xdr:col>4</xdr:col>
                    <xdr:colOff>523875</xdr:colOff>
                    <xdr:row>8</xdr:row>
                    <xdr:rowOff>19050</xdr:rowOff>
                  </to>
                </anchor>
              </controlPr>
            </control>
          </mc:Choice>
        </mc:AlternateContent>
        <mc:AlternateContent xmlns:mc="http://schemas.openxmlformats.org/markup-compatibility/2006">
          <mc:Choice Requires="x14">
            <control shapeId="31835" r:id="rId15" name="Option Button 91">
              <controlPr defaultSize="0" autoFill="0" autoLine="0" autoPict="0">
                <anchor moveWithCells="1">
                  <from>
                    <xdr:col>5</xdr:col>
                    <xdr:colOff>361950</xdr:colOff>
                    <xdr:row>7</xdr:row>
                    <xdr:rowOff>9525</xdr:rowOff>
                  </from>
                  <to>
                    <xdr:col>5</xdr:col>
                    <xdr:colOff>638175</xdr:colOff>
                    <xdr:row>8</xdr:row>
                    <xdr:rowOff>19050</xdr:rowOff>
                  </to>
                </anchor>
              </controlPr>
            </control>
          </mc:Choice>
        </mc:AlternateContent>
        <mc:AlternateContent xmlns:mc="http://schemas.openxmlformats.org/markup-compatibility/2006">
          <mc:Choice Requires="x14">
            <control shapeId="31836" r:id="rId16" name="Option Button 92">
              <controlPr defaultSize="0" autoFill="0" autoLine="0" autoPict="0">
                <anchor moveWithCells="1">
                  <from>
                    <xdr:col>6</xdr:col>
                    <xdr:colOff>161925</xdr:colOff>
                    <xdr:row>7</xdr:row>
                    <xdr:rowOff>0</xdr:rowOff>
                  </from>
                  <to>
                    <xdr:col>6</xdr:col>
                    <xdr:colOff>400050</xdr:colOff>
                    <xdr:row>8</xdr:row>
                    <xdr:rowOff>9525</xdr:rowOff>
                  </to>
                </anchor>
              </controlPr>
            </control>
          </mc:Choice>
        </mc:AlternateContent>
        <mc:AlternateContent xmlns:mc="http://schemas.openxmlformats.org/markup-compatibility/2006">
          <mc:Choice Requires="x14">
            <control shapeId="31837" r:id="rId17" name="Group Box 93">
              <controlPr defaultSize="0" autoFill="0" autoPict="0">
                <anchor moveWithCells="1">
                  <from>
                    <xdr:col>4</xdr:col>
                    <xdr:colOff>0</xdr:colOff>
                    <xdr:row>7</xdr:row>
                    <xdr:rowOff>38100</xdr:rowOff>
                  </from>
                  <to>
                    <xdr:col>6</xdr:col>
                    <xdr:colOff>857250</xdr:colOff>
                    <xdr:row>7</xdr:row>
                    <xdr:rowOff>209550</xdr:rowOff>
                  </to>
                </anchor>
              </controlPr>
            </control>
          </mc:Choice>
        </mc:AlternateContent>
        <mc:AlternateContent xmlns:mc="http://schemas.openxmlformats.org/markup-compatibility/2006">
          <mc:Choice Requires="x14">
            <control shapeId="31840" r:id="rId18" name="Group Box 96">
              <controlPr defaultSize="0" print="0" autoFill="0" autoPict="0">
                <anchor moveWithCells="1">
                  <from>
                    <xdr:col>6</xdr:col>
                    <xdr:colOff>19050</xdr:colOff>
                    <xdr:row>9</xdr:row>
                    <xdr:rowOff>28575</xdr:rowOff>
                  </from>
                  <to>
                    <xdr:col>9</xdr:col>
                    <xdr:colOff>1285875</xdr:colOff>
                    <xdr:row>10</xdr:row>
                    <xdr:rowOff>0</xdr:rowOff>
                  </to>
                </anchor>
              </controlPr>
            </control>
          </mc:Choice>
        </mc:AlternateContent>
        <mc:AlternateContent xmlns:mc="http://schemas.openxmlformats.org/markup-compatibility/2006">
          <mc:Choice Requires="x14">
            <control shapeId="31841" r:id="rId19" name="Option Button 97">
              <controlPr defaultSize="0" autoFill="0" autoLine="0" autoPict="0">
                <anchor moveWithCells="1">
                  <from>
                    <xdr:col>1</xdr:col>
                    <xdr:colOff>38100</xdr:colOff>
                    <xdr:row>14</xdr:row>
                    <xdr:rowOff>57150</xdr:rowOff>
                  </from>
                  <to>
                    <xdr:col>2</xdr:col>
                    <xdr:colOff>66675</xdr:colOff>
                    <xdr:row>14</xdr:row>
                    <xdr:rowOff>304800</xdr:rowOff>
                  </to>
                </anchor>
              </controlPr>
            </control>
          </mc:Choice>
        </mc:AlternateContent>
        <mc:AlternateContent xmlns:mc="http://schemas.openxmlformats.org/markup-compatibility/2006">
          <mc:Choice Requires="x14">
            <control shapeId="31842" r:id="rId20" name="Option Button 98">
              <controlPr defaultSize="0" autoFill="0" autoLine="0" autoPict="0">
                <anchor moveWithCells="1">
                  <from>
                    <xdr:col>3</xdr:col>
                    <xdr:colOff>38100</xdr:colOff>
                    <xdr:row>14</xdr:row>
                    <xdr:rowOff>57150</xdr:rowOff>
                  </from>
                  <to>
                    <xdr:col>4</xdr:col>
                    <xdr:colOff>66675</xdr:colOff>
                    <xdr:row>14</xdr:row>
                    <xdr:rowOff>304800</xdr:rowOff>
                  </to>
                </anchor>
              </controlPr>
            </control>
          </mc:Choice>
        </mc:AlternateContent>
        <mc:AlternateContent xmlns:mc="http://schemas.openxmlformats.org/markup-compatibility/2006">
          <mc:Choice Requires="x14">
            <control shapeId="31843" r:id="rId21" name="Option Button 99">
              <controlPr defaultSize="0" autoFill="0" autoLine="0" autoPict="0">
                <anchor moveWithCells="1">
                  <from>
                    <xdr:col>5</xdr:col>
                    <xdr:colOff>57150</xdr:colOff>
                    <xdr:row>14</xdr:row>
                    <xdr:rowOff>57150</xdr:rowOff>
                  </from>
                  <to>
                    <xdr:col>5</xdr:col>
                    <xdr:colOff>304800</xdr:colOff>
                    <xdr:row>14</xdr:row>
                    <xdr:rowOff>304800</xdr:rowOff>
                  </to>
                </anchor>
              </controlPr>
            </control>
          </mc:Choice>
        </mc:AlternateContent>
        <mc:AlternateContent xmlns:mc="http://schemas.openxmlformats.org/markup-compatibility/2006">
          <mc:Choice Requires="x14">
            <control shapeId="31844" r:id="rId22" name="Option Button 100">
              <controlPr defaultSize="0" autoFill="0" autoLine="0" autoPict="0">
                <anchor moveWithCells="1">
                  <from>
                    <xdr:col>6</xdr:col>
                    <xdr:colOff>47625</xdr:colOff>
                    <xdr:row>14</xdr:row>
                    <xdr:rowOff>57150</xdr:rowOff>
                  </from>
                  <to>
                    <xdr:col>6</xdr:col>
                    <xdr:colOff>285750</xdr:colOff>
                    <xdr:row>14</xdr:row>
                    <xdr:rowOff>304800</xdr:rowOff>
                  </to>
                </anchor>
              </controlPr>
            </control>
          </mc:Choice>
        </mc:AlternateContent>
        <mc:AlternateContent xmlns:mc="http://schemas.openxmlformats.org/markup-compatibility/2006">
          <mc:Choice Requires="x14">
            <control shapeId="31845" r:id="rId23" name="Option Button 101">
              <controlPr defaultSize="0" autoFill="0" autoLine="0" autoPict="0">
                <anchor moveWithCells="1">
                  <from>
                    <xdr:col>7</xdr:col>
                    <xdr:colOff>57150</xdr:colOff>
                    <xdr:row>14</xdr:row>
                    <xdr:rowOff>57150</xdr:rowOff>
                  </from>
                  <to>
                    <xdr:col>7</xdr:col>
                    <xdr:colOff>304800</xdr:colOff>
                    <xdr:row>14</xdr:row>
                    <xdr:rowOff>304800</xdr:rowOff>
                  </to>
                </anchor>
              </controlPr>
            </control>
          </mc:Choice>
        </mc:AlternateContent>
        <mc:AlternateContent xmlns:mc="http://schemas.openxmlformats.org/markup-compatibility/2006">
          <mc:Choice Requires="x14">
            <control shapeId="31846" r:id="rId24" name="Option Button 102">
              <controlPr defaultSize="0" autoFill="0" autoLine="0" autoPict="0">
                <anchor moveWithCells="1">
                  <from>
                    <xdr:col>8</xdr:col>
                    <xdr:colOff>57150</xdr:colOff>
                    <xdr:row>14</xdr:row>
                    <xdr:rowOff>57150</xdr:rowOff>
                  </from>
                  <to>
                    <xdr:col>8</xdr:col>
                    <xdr:colOff>304800</xdr:colOff>
                    <xdr:row>14</xdr:row>
                    <xdr:rowOff>304800</xdr:rowOff>
                  </to>
                </anchor>
              </controlPr>
            </control>
          </mc:Choice>
        </mc:AlternateContent>
        <mc:AlternateContent xmlns:mc="http://schemas.openxmlformats.org/markup-compatibility/2006">
          <mc:Choice Requires="x14">
            <control shapeId="31847" r:id="rId25" name="Option Button 103">
              <controlPr defaultSize="0" autoFill="0" autoLine="0" autoPict="0">
                <anchor moveWithCells="1">
                  <from>
                    <xdr:col>9</xdr:col>
                    <xdr:colOff>47625</xdr:colOff>
                    <xdr:row>14</xdr:row>
                    <xdr:rowOff>57150</xdr:rowOff>
                  </from>
                  <to>
                    <xdr:col>9</xdr:col>
                    <xdr:colOff>285750</xdr:colOff>
                    <xdr:row>14</xdr:row>
                    <xdr:rowOff>304800</xdr:rowOff>
                  </to>
                </anchor>
              </controlPr>
            </control>
          </mc:Choice>
        </mc:AlternateContent>
        <mc:AlternateContent xmlns:mc="http://schemas.openxmlformats.org/markup-compatibility/2006">
          <mc:Choice Requires="x14">
            <control shapeId="31848" r:id="rId26" name="Group Box 104">
              <controlPr defaultSize="0" autoFill="0" autoPict="0">
                <anchor moveWithCells="1">
                  <from>
                    <xdr:col>1</xdr:col>
                    <xdr:colOff>38100</xdr:colOff>
                    <xdr:row>14</xdr:row>
                    <xdr:rowOff>28575</xdr:rowOff>
                  </from>
                  <to>
                    <xdr:col>9</xdr:col>
                    <xdr:colOff>1276350</xdr:colOff>
                    <xdr:row>14</xdr:row>
                    <xdr:rowOff>323850</xdr:rowOff>
                  </to>
                </anchor>
              </controlPr>
            </control>
          </mc:Choice>
        </mc:AlternateContent>
        <mc:AlternateContent xmlns:mc="http://schemas.openxmlformats.org/markup-compatibility/2006">
          <mc:Choice Requires="x14">
            <control shapeId="31849" r:id="rId27" name="Option Button 105">
              <controlPr defaultSize="0" autoFill="0" autoLine="0" autoPict="0">
                <anchor moveWithCells="1">
                  <from>
                    <xdr:col>6</xdr:col>
                    <xdr:colOff>742950</xdr:colOff>
                    <xdr:row>21</xdr:row>
                    <xdr:rowOff>9525</xdr:rowOff>
                  </from>
                  <to>
                    <xdr:col>6</xdr:col>
                    <xdr:colOff>981075</xdr:colOff>
                    <xdr:row>21</xdr:row>
                    <xdr:rowOff>257175</xdr:rowOff>
                  </to>
                </anchor>
              </controlPr>
            </control>
          </mc:Choice>
        </mc:AlternateContent>
        <mc:AlternateContent xmlns:mc="http://schemas.openxmlformats.org/markup-compatibility/2006">
          <mc:Choice Requires="x14">
            <control shapeId="31850" r:id="rId28" name="Option Button 106">
              <controlPr defaultSize="0" autoFill="0" autoLine="0" autoPict="0">
                <anchor moveWithCells="1">
                  <from>
                    <xdr:col>8</xdr:col>
                    <xdr:colOff>742950</xdr:colOff>
                    <xdr:row>21</xdr:row>
                    <xdr:rowOff>28575</xdr:rowOff>
                  </from>
                  <to>
                    <xdr:col>8</xdr:col>
                    <xdr:colOff>1000125</xdr:colOff>
                    <xdr:row>21</xdr:row>
                    <xdr:rowOff>276225</xdr:rowOff>
                  </to>
                </anchor>
              </controlPr>
            </control>
          </mc:Choice>
        </mc:AlternateContent>
        <mc:AlternateContent xmlns:mc="http://schemas.openxmlformats.org/markup-compatibility/2006">
          <mc:Choice Requires="x14">
            <control shapeId="31851" r:id="rId29" name="Group Box 107">
              <controlPr defaultSize="0" autoFill="0" autoPict="0">
                <anchor moveWithCells="1">
                  <from>
                    <xdr:col>6</xdr:col>
                    <xdr:colOff>66675</xdr:colOff>
                    <xdr:row>21</xdr:row>
                    <xdr:rowOff>0</xdr:rowOff>
                  </from>
                  <to>
                    <xdr:col>9</xdr:col>
                    <xdr:colOff>857250</xdr:colOff>
                    <xdr:row>22</xdr:row>
                    <xdr:rowOff>19050</xdr:rowOff>
                  </to>
                </anchor>
              </controlPr>
            </control>
          </mc:Choice>
        </mc:AlternateContent>
        <mc:AlternateContent xmlns:mc="http://schemas.openxmlformats.org/markup-compatibility/2006">
          <mc:Choice Requires="x14">
            <control shapeId="31852" r:id="rId30" name="Option Button 108">
              <controlPr defaultSize="0" autoFill="0" autoLine="0" autoPict="0">
                <anchor moveWithCells="1">
                  <from>
                    <xdr:col>6</xdr:col>
                    <xdr:colOff>485775</xdr:colOff>
                    <xdr:row>25</xdr:row>
                    <xdr:rowOff>323850</xdr:rowOff>
                  </from>
                  <to>
                    <xdr:col>6</xdr:col>
                    <xdr:colOff>752475</xdr:colOff>
                    <xdr:row>25</xdr:row>
                    <xdr:rowOff>581025</xdr:rowOff>
                  </to>
                </anchor>
              </controlPr>
            </control>
          </mc:Choice>
        </mc:AlternateContent>
        <mc:AlternateContent xmlns:mc="http://schemas.openxmlformats.org/markup-compatibility/2006">
          <mc:Choice Requires="x14">
            <control shapeId="31853" r:id="rId31" name="Option Button 109">
              <controlPr defaultSize="0" autoFill="0" autoLine="0" autoPict="0">
                <anchor moveWithCells="1">
                  <from>
                    <xdr:col>9</xdr:col>
                    <xdr:colOff>533400</xdr:colOff>
                    <xdr:row>25</xdr:row>
                    <xdr:rowOff>323850</xdr:rowOff>
                  </from>
                  <to>
                    <xdr:col>9</xdr:col>
                    <xdr:colOff>781050</xdr:colOff>
                    <xdr:row>25</xdr:row>
                    <xdr:rowOff>581025</xdr:rowOff>
                  </to>
                </anchor>
              </controlPr>
            </control>
          </mc:Choice>
        </mc:AlternateContent>
        <mc:AlternateContent xmlns:mc="http://schemas.openxmlformats.org/markup-compatibility/2006">
          <mc:Choice Requires="x14">
            <control shapeId="31854" r:id="rId32" name="Group Box 110">
              <controlPr defaultSize="0" autoFill="0" autoPict="0">
                <anchor moveWithCells="1">
                  <from>
                    <xdr:col>5</xdr:col>
                    <xdr:colOff>1219200</xdr:colOff>
                    <xdr:row>25</xdr:row>
                    <xdr:rowOff>209550</xdr:rowOff>
                  </from>
                  <to>
                    <xdr:col>9</xdr:col>
                    <xdr:colOff>1333500</xdr:colOff>
                    <xdr:row>26</xdr:row>
                    <xdr:rowOff>47625</xdr:rowOff>
                  </to>
                </anchor>
              </controlPr>
            </control>
          </mc:Choice>
        </mc:AlternateContent>
        <mc:AlternateContent xmlns:mc="http://schemas.openxmlformats.org/markup-compatibility/2006">
          <mc:Choice Requires="x14">
            <control shapeId="31855" r:id="rId33" name="Option Button 111">
              <controlPr defaultSize="0" autoFill="0" autoLine="0" autoPict="0">
                <anchor moveWithCells="1">
                  <from>
                    <xdr:col>7</xdr:col>
                    <xdr:colOff>133350</xdr:colOff>
                    <xdr:row>26</xdr:row>
                    <xdr:rowOff>85725</xdr:rowOff>
                  </from>
                  <to>
                    <xdr:col>7</xdr:col>
                    <xdr:colOff>400050</xdr:colOff>
                    <xdr:row>26</xdr:row>
                    <xdr:rowOff>323850</xdr:rowOff>
                  </to>
                </anchor>
              </controlPr>
            </control>
          </mc:Choice>
        </mc:AlternateContent>
        <mc:AlternateContent xmlns:mc="http://schemas.openxmlformats.org/markup-compatibility/2006">
          <mc:Choice Requires="x14">
            <control shapeId="31856" r:id="rId34" name="Option Button 112">
              <controlPr defaultSize="0" autoFill="0" autoLine="0" autoPict="0">
                <anchor moveWithCells="1">
                  <from>
                    <xdr:col>9</xdr:col>
                    <xdr:colOff>104775</xdr:colOff>
                    <xdr:row>26</xdr:row>
                    <xdr:rowOff>76200</xdr:rowOff>
                  </from>
                  <to>
                    <xdr:col>9</xdr:col>
                    <xdr:colOff>381000</xdr:colOff>
                    <xdr:row>26</xdr:row>
                    <xdr:rowOff>323850</xdr:rowOff>
                  </to>
                </anchor>
              </controlPr>
            </control>
          </mc:Choice>
        </mc:AlternateContent>
        <mc:AlternateContent xmlns:mc="http://schemas.openxmlformats.org/markup-compatibility/2006">
          <mc:Choice Requires="x14">
            <control shapeId="31857" r:id="rId35" name="Group Box 113">
              <controlPr defaultSize="0" autoFill="0" autoPict="0" macro="[0]!グループ113_Click">
                <anchor moveWithCells="1">
                  <from>
                    <xdr:col>7</xdr:col>
                    <xdr:colOff>19050</xdr:colOff>
                    <xdr:row>26</xdr:row>
                    <xdr:rowOff>9525</xdr:rowOff>
                  </from>
                  <to>
                    <xdr:col>9</xdr:col>
                    <xdr:colOff>1276350</xdr:colOff>
                    <xdr:row>27</xdr:row>
                    <xdr:rowOff>9525</xdr:rowOff>
                  </to>
                </anchor>
              </controlPr>
            </control>
          </mc:Choice>
        </mc:AlternateContent>
        <mc:AlternateContent xmlns:mc="http://schemas.openxmlformats.org/markup-compatibility/2006">
          <mc:Choice Requires="x14">
            <control shapeId="31858" r:id="rId36" name="Option Button 114">
              <controlPr defaultSize="0" autoFill="0" autoLine="0" autoPict="0">
                <anchor moveWithCells="1">
                  <from>
                    <xdr:col>6</xdr:col>
                    <xdr:colOff>266700</xdr:colOff>
                    <xdr:row>30</xdr:row>
                    <xdr:rowOff>657225</xdr:rowOff>
                  </from>
                  <to>
                    <xdr:col>6</xdr:col>
                    <xdr:colOff>514350</xdr:colOff>
                    <xdr:row>31</xdr:row>
                    <xdr:rowOff>19050</xdr:rowOff>
                  </to>
                </anchor>
              </controlPr>
            </control>
          </mc:Choice>
        </mc:AlternateContent>
        <mc:AlternateContent xmlns:mc="http://schemas.openxmlformats.org/markup-compatibility/2006">
          <mc:Choice Requires="x14">
            <control shapeId="31859" r:id="rId37" name="Option Button 115">
              <controlPr defaultSize="0" autoFill="0" autoLine="0" autoPict="0">
                <anchor moveWithCells="1">
                  <from>
                    <xdr:col>7</xdr:col>
                    <xdr:colOff>923925</xdr:colOff>
                    <xdr:row>30</xdr:row>
                    <xdr:rowOff>657225</xdr:rowOff>
                  </from>
                  <to>
                    <xdr:col>7</xdr:col>
                    <xdr:colOff>1162050</xdr:colOff>
                    <xdr:row>31</xdr:row>
                    <xdr:rowOff>19050</xdr:rowOff>
                  </to>
                </anchor>
              </controlPr>
            </control>
          </mc:Choice>
        </mc:AlternateContent>
        <mc:AlternateContent xmlns:mc="http://schemas.openxmlformats.org/markup-compatibility/2006">
          <mc:Choice Requires="x14">
            <control shapeId="31860" r:id="rId38" name="Option Button 116">
              <controlPr defaultSize="0" autoFill="0" autoLine="0" autoPict="0">
                <anchor moveWithCells="1">
                  <from>
                    <xdr:col>9</xdr:col>
                    <xdr:colOff>276225</xdr:colOff>
                    <xdr:row>30</xdr:row>
                    <xdr:rowOff>647700</xdr:rowOff>
                  </from>
                  <to>
                    <xdr:col>9</xdr:col>
                    <xdr:colOff>514350</xdr:colOff>
                    <xdr:row>31</xdr:row>
                    <xdr:rowOff>9525</xdr:rowOff>
                  </to>
                </anchor>
              </controlPr>
            </control>
          </mc:Choice>
        </mc:AlternateContent>
        <mc:AlternateContent xmlns:mc="http://schemas.openxmlformats.org/markup-compatibility/2006">
          <mc:Choice Requires="x14">
            <control shapeId="31861" r:id="rId39" name="Group Box 117">
              <controlPr defaultSize="0" autoFill="0" autoPict="0">
                <anchor moveWithCells="1">
                  <from>
                    <xdr:col>6</xdr:col>
                    <xdr:colOff>28575</xdr:colOff>
                    <xdr:row>30</xdr:row>
                    <xdr:rowOff>561975</xdr:rowOff>
                  </from>
                  <to>
                    <xdr:col>9</xdr:col>
                    <xdr:colOff>1181100</xdr:colOff>
                    <xdr:row>31</xdr:row>
                    <xdr:rowOff>47625</xdr:rowOff>
                  </to>
                </anchor>
              </controlPr>
            </control>
          </mc:Choice>
        </mc:AlternateContent>
        <mc:AlternateContent xmlns:mc="http://schemas.openxmlformats.org/markup-compatibility/2006">
          <mc:Choice Requires="x14">
            <control shapeId="31862" r:id="rId40" name="Option Button 118">
              <controlPr defaultSize="0" autoFill="0" autoLine="0" autoPict="0">
                <anchor moveWithCells="1">
                  <from>
                    <xdr:col>8</xdr:col>
                    <xdr:colOff>228600</xdr:colOff>
                    <xdr:row>32</xdr:row>
                    <xdr:rowOff>95250</xdr:rowOff>
                  </from>
                  <to>
                    <xdr:col>8</xdr:col>
                    <xdr:colOff>476250</xdr:colOff>
                    <xdr:row>32</xdr:row>
                    <xdr:rowOff>333375</xdr:rowOff>
                  </to>
                </anchor>
              </controlPr>
            </control>
          </mc:Choice>
        </mc:AlternateContent>
        <mc:AlternateContent xmlns:mc="http://schemas.openxmlformats.org/markup-compatibility/2006">
          <mc:Choice Requires="x14">
            <control shapeId="31863" r:id="rId41" name="Option Button 119">
              <controlPr defaultSize="0" autoFill="0" autoLine="0" autoPict="0">
                <anchor moveWithCells="1">
                  <from>
                    <xdr:col>9</xdr:col>
                    <xdr:colOff>161925</xdr:colOff>
                    <xdr:row>32</xdr:row>
                    <xdr:rowOff>57150</xdr:rowOff>
                  </from>
                  <to>
                    <xdr:col>9</xdr:col>
                    <xdr:colOff>400050</xdr:colOff>
                    <xdr:row>32</xdr:row>
                    <xdr:rowOff>295275</xdr:rowOff>
                  </to>
                </anchor>
              </controlPr>
            </control>
          </mc:Choice>
        </mc:AlternateContent>
        <mc:AlternateContent xmlns:mc="http://schemas.openxmlformats.org/markup-compatibility/2006">
          <mc:Choice Requires="x14">
            <control shapeId="31864" r:id="rId42" name="Group Box 120">
              <controlPr defaultSize="0" autoFill="0" autoPict="0">
                <anchor moveWithCells="1">
                  <from>
                    <xdr:col>8</xdr:col>
                    <xdr:colOff>57150</xdr:colOff>
                    <xdr:row>32</xdr:row>
                    <xdr:rowOff>47625</xdr:rowOff>
                  </from>
                  <to>
                    <xdr:col>9</xdr:col>
                    <xdr:colOff>1238250</xdr:colOff>
                    <xdr:row>32</xdr:row>
                    <xdr:rowOff>333375</xdr:rowOff>
                  </to>
                </anchor>
              </controlPr>
            </control>
          </mc:Choice>
        </mc:AlternateContent>
        <mc:AlternateContent xmlns:mc="http://schemas.openxmlformats.org/markup-compatibility/2006">
          <mc:Choice Requires="x14">
            <control shapeId="31865" r:id="rId43" name="Option Button 121">
              <controlPr defaultSize="0" autoFill="0" autoLine="0" autoPict="0">
                <anchor moveWithCells="1">
                  <from>
                    <xdr:col>8</xdr:col>
                    <xdr:colOff>228600</xdr:colOff>
                    <xdr:row>33</xdr:row>
                    <xdr:rowOff>85725</xdr:rowOff>
                  </from>
                  <to>
                    <xdr:col>8</xdr:col>
                    <xdr:colOff>476250</xdr:colOff>
                    <xdr:row>33</xdr:row>
                    <xdr:rowOff>323850</xdr:rowOff>
                  </to>
                </anchor>
              </controlPr>
            </control>
          </mc:Choice>
        </mc:AlternateContent>
        <mc:AlternateContent xmlns:mc="http://schemas.openxmlformats.org/markup-compatibility/2006">
          <mc:Choice Requires="x14">
            <control shapeId="31866" r:id="rId44" name="Option Button 122">
              <controlPr defaultSize="0" autoFill="0" autoLine="0" autoPict="0">
                <anchor moveWithCells="1">
                  <from>
                    <xdr:col>9</xdr:col>
                    <xdr:colOff>161925</xdr:colOff>
                    <xdr:row>33</xdr:row>
                    <xdr:rowOff>57150</xdr:rowOff>
                  </from>
                  <to>
                    <xdr:col>9</xdr:col>
                    <xdr:colOff>400050</xdr:colOff>
                    <xdr:row>33</xdr:row>
                    <xdr:rowOff>304800</xdr:rowOff>
                  </to>
                </anchor>
              </controlPr>
            </control>
          </mc:Choice>
        </mc:AlternateContent>
        <mc:AlternateContent xmlns:mc="http://schemas.openxmlformats.org/markup-compatibility/2006">
          <mc:Choice Requires="x14">
            <control shapeId="31867" r:id="rId45" name="Group Box 123">
              <controlPr defaultSize="0" autoFill="0" autoPict="0">
                <anchor moveWithCells="1">
                  <from>
                    <xdr:col>8</xdr:col>
                    <xdr:colOff>76200</xdr:colOff>
                    <xdr:row>33</xdr:row>
                    <xdr:rowOff>28575</xdr:rowOff>
                  </from>
                  <to>
                    <xdr:col>9</xdr:col>
                    <xdr:colOff>1247775</xdr:colOff>
                    <xdr:row>33</xdr:row>
                    <xdr:rowOff>342900</xdr:rowOff>
                  </to>
                </anchor>
              </controlPr>
            </control>
          </mc:Choice>
        </mc:AlternateContent>
        <mc:AlternateContent xmlns:mc="http://schemas.openxmlformats.org/markup-compatibility/2006">
          <mc:Choice Requires="x14">
            <control shapeId="31868" r:id="rId46" name="Option Button 124">
              <controlPr defaultSize="0" autoFill="0" autoLine="0" autoPict="0">
                <anchor moveWithCells="1">
                  <from>
                    <xdr:col>8</xdr:col>
                    <xdr:colOff>228600</xdr:colOff>
                    <xdr:row>34</xdr:row>
                    <xdr:rowOff>85725</xdr:rowOff>
                  </from>
                  <to>
                    <xdr:col>8</xdr:col>
                    <xdr:colOff>476250</xdr:colOff>
                    <xdr:row>34</xdr:row>
                    <xdr:rowOff>323850</xdr:rowOff>
                  </to>
                </anchor>
              </controlPr>
            </control>
          </mc:Choice>
        </mc:AlternateContent>
        <mc:AlternateContent xmlns:mc="http://schemas.openxmlformats.org/markup-compatibility/2006">
          <mc:Choice Requires="x14">
            <control shapeId="31869" r:id="rId47" name="Option Button 125">
              <controlPr defaultSize="0" autoFill="0" autoLine="0" autoPict="0">
                <anchor moveWithCells="1">
                  <from>
                    <xdr:col>9</xdr:col>
                    <xdr:colOff>161925</xdr:colOff>
                    <xdr:row>34</xdr:row>
                    <xdr:rowOff>66675</xdr:rowOff>
                  </from>
                  <to>
                    <xdr:col>9</xdr:col>
                    <xdr:colOff>400050</xdr:colOff>
                    <xdr:row>34</xdr:row>
                    <xdr:rowOff>314325</xdr:rowOff>
                  </to>
                </anchor>
              </controlPr>
            </control>
          </mc:Choice>
        </mc:AlternateContent>
        <mc:AlternateContent xmlns:mc="http://schemas.openxmlformats.org/markup-compatibility/2006">
          <mc:Choice Requires="x14">
            <control shapeId="31870" r:id="rId48" name="Group Box 126">
              <controlPr defaultSize="0" autoFill="0" autoPict="0">
                <anchor moveWithCells="1">
                  <from>
                    <xdr:col>8</xdr:col>
                    <xdr:colOff>104775</xdr:colOff>
                    <xdr:row>34</xdr:row>
                    <xdr:rowOff>57150</xdr:rowOff>
                  </from>
                  <to>
                    <xdr:col>9</xdr:col>
                    <xdr:colOff>1200150</xdr:colOff>
                    <xdr:row>34</xdr:row>
                    <xdr:rowOff>361950</xdr:rowOff>
                  </to>
                </anchor>
              </controlPr>
            </control>
          </mc:Choice>
        </mc:AlternateContent>
        <mc:AlternateContent xmlns:mc="http://schemas.openxmlformats.org/markup-compatibility/2006">
          <mc:Choice Requires="x14">
            <control shapeId="31871" r:id="rId49" name="Option Button 127">
              <controlPr defaultSize="0" autoFill="0" autoLine="0" autoPict="0">
                <anchor moveWithCells="1">
                  <from>
                    <xdr:col>8</xdr:col>
                    <xdr:colOff>228600</xdr:colOff>
                    <xdr:row>35</xdr:row>
                    <xdr:rowOff>76200</xdr:rowOff>
                  </from>
                  <to>
                    <xdr:col>8</xdr:col>
                    <xdr:colOff>476250</xdr:colOff>
                    <xdr:row>35</xdr:row>
                    <xdr:rowOff>323850</xdr:rowOff>
                  </to>
                </anchor>
              </controlPr>
            </control>
          </mc:Choice>
        </mc:AlternateContent>
        <mc:AlternateContent xmlns:mc="http://schemas.openxmlformats.org/markup-compatibility/2006">
          <mc:Choice Requires="x14">
            <control shapeId="31872" r:id="rId50" name="Option Button 128">
              <controlPr defaultSize="0" autoFill="0" autoLine="0" autoPict="0">
                <anchor moveWithCells="1">
                  <from>
                    <xdr:col>9</xdr:col>
                    <xdr:colOff>161925</xdr:colOff>
                    <xdr:row>35</xdr:row>
                    <xdr:rowOff>66675</xdr:rowOff>
                  </from>
                  <to>
                    <xdr:col>9</xdr:col>
                    <xdr:colOff>400050</xdr:colOff>
                    <xdr:row>35</xdr:row>
                    <xdr:rowOff>314325</xdr:rowOff>
                  </to>
                </anchor>
              </controlPr>
            </control>
          </mc:Choice>
        </mc:AlternateContent>
        <mc:AlternateContent xmlns:mc="http://schemas.openxmlformats.org/markup-compatibility/2006">
          <mc:Choice Requires="x14">
            <control shapeId="31873" r:id="rId51" name="Group Box 129">
              <controlPr defaultSize="0" autoFill="0" autoPict="0">
                <anchor moveWithCells="1">
                  <from>
                    <xdr:col>8</xdr:col>
                    <xdr:colOff>66675</xdr:colOff>
                    <xdr:row>35</xdr:row>
                    <xdr:rowOff>57150</xdr:rowOff>
                  </from>
                  <to>
                    <xdr:col>9</xdr:col>
                    <xdr:colOff>1190625</xdr:colOff>
                    <xdr:row>35</xdr:row>
                    <xdr:rowOff>342900</xdr:rowOff>
                  </to>
                </anchor>
              </controlPr>
            </control>
          </mc:Choice>
        </mc:AlternateContent>
        <mc:AlternateContent xmlns:mc="http://schemas.openxmlformats.org/markup-compatibility/2006">
          <mc:Choice Requires="x14">
            <control shapeId="31874" r:id="rId52" name="Option Button 130">
              <controlPr defaultSize="0" autoFill="0" autoLine="0" autoPict="0">
                <anchor moveWithCells="1">
                  <from>
                    <xdr:col>8</xdr:col>
                    <xdr:colOff>209550</xdr:colOff>
                    <xdr:row>36</xdr:row>
                    <xdr:rowOff>104775</xdr:rowOff>
                  </from>
                  <to>
                    <xdr:col>8</xdr:col>
                    <xdr:colOff>457200</xdr:colOff>
                    <xdr:row>36</xdr:row>
                    <xdr:rowOff>352425</xdr:rowOff>
                  </to>
                </anchor>
              </controlPr>
            </control>
          </mc:Choice>
        </mc:AlternateContent>
        <mc:AlternateContent xmlns:mc="http://schemas.openxmlformats.org/markup-compatibility/2006">
          <mc:Choice Requires="x14">
            <control shapeId="31875" r:id="rId53" name="Option Button 131">
              <controlPr defaultSize="0" autoFill="0" autoLine="0" autoPict="0">
                <anchor moveWithCells="1">
                  <from>
                    <xdr:col>9</xdr:col>
                    <xdr:colOff>161925</xdr:colOff>
                    <xdr:row>36</xdr:row>
                    <xdr:rowOff>76200</xdr:rowOff>
                  </from>
                  <to>
                    <xdr:col>9</xdr:col>
                    <xdr:colOff>400050</xdr:colOff>
                    <xdr:row>36</xdr:row>
                    <xdr:rowOff>323850</xdr:rowOff>
                  </to>
                </anchor>
              </controlPr>
            </control>
          </mc:Choice>
        </mc:AlternateContent>
        <mc:AlternateContent xmlns:mc="http://schemas.openxmlformats.org/markup-compatibility/2006">
          <mc:Choice Requires="x14">
            <control shapeId="31876" r:id="rId54" name="Group Box 132">
              <controlPr defaultSize="0" autoFill="0" autoPict="0">
                <anchor moveWithCells="1">
                  <from>
                    <xdr:col>8</xdr:col>
                    <xdr:colOff>114300</xdr:colOff>
                    <xdr:row>36</xdr:row>
                    <xdr:rowOff>28575</xdr:rowOff>
                  </from>
                  <to>
                    <xdr:col>9</xdr:col>
                    <xdr:colOff>1171575</xdr:colOff>
                    <xdr:row>36</xdr:row>
                    <xdr:rowOff>361950</xdr:rowOff>
                  </to>
                </anchor>
              </controlPr>
            </control>
          </mc:Choice>
        </mc:AlternateContent>
        <mc:AlternateContent xmlns:mc="http://schemas.openxmlformats.org/markup-compatibility/2006">
          <mc:Choice Requires="x14">
            <control shapeId="31877" r:id="rId55" name="Option Button 133">
              <controlPr defaultSize="0" autoFill="0" autoLine="0" autoPict="0">
                <anchor moveWithCells="1">
                  <from>
                    <xdr:col>6</xdr:col>
                    <xdr:colOff>238125</xdr:colOff>
                    <xdr:row>39</xdr:row>
                    <xdr:rowOff>66675</xdr:rowOff>
                  </from>
                  <to>
                    <xdr:col>6</xdr:col>
                    <xdr:colOff>476250</xdr:colOff>
                    <xdr:row>39</xdr:row>
                    <xdr:rowOff>314325</xdr:rowOff>
                  </to>
                </anchor>
              </controlPr>
            </control>
          </mc:Choice>
        </mc:AlternateContent>
        <mc:AlternateContent xmlns:mc="http://schemas.openxmlformats.org/markup-compatibility/2006">
          <mc:Choice Requires="x14">
            <control shapeId="31878" r:id="rId56" name="Option Button 134">
              <controlPr defaultSize="0" autoFill="0" autoLine="0" autoPict="0">
                <anchor moveWithCells="1">
                  <from>
                    <xdr:col>8</xdr:col>
                    <xdr:colOff>171450</xdr:colOff>
                    <xdr:row>39</xdr:row>
                    <xdr:rowOff>66675</xdr:rowOff>
                  </from>
                  <to>
                    <xdr:col>8</xdr:col>
                    <xdr:colOff>409575</xdr:colOff>
                    <xdr:row>39</xdr:row>
                    <xdr:rowOff>314325</xdr:rowOff>
                  </to>
                </anchor>
              </controlPr>
            </control>
          </mc:Choice>
        </mc:AlternateContent>
        <mc:AlternateContent xmlns:mc="http://schemas.openxmlformats.org/markup-compatibility/2006">
          <mc:Choice Requires="x14">
            <control shapeId="31879" r:id="rId57" name="Group Box 135">
              <controlPr defaultSize="0" autoFill="0" autoPict="0">
                <anchor moveWithCells="1">
                  <from>
                    <xdr:col>6</xdr:col>
                    <xdr:colOff>66675</xdr:colOff>
                    <xdr:row>39</xdr:row>
                    <xdr:rowOff>9525</xdr:rowOff>
                  </from>
                  <to>
                    <xdr:col>8</xdr:col>
                    <xdr:colOff>1238250</xdr:colOff>
                    <xdr:row>39</xdr:row>
                    <xdr:rowOff>361950</xdr:rowOff>
                  </to>
                </anchor>
              </controlPr>
            </control>
          </mc:Choice>
        </mc:AlternateContent>
        <mc:AlternateContent xmlns:mc="http://schemas.openxmlformats.org/markup-compatibility/2006">
          <mc:Choice Requires="x14">
            <control shapeId="31880" r:id="rId58" name="Option Button 136">
              <controlPr defaultSize="0" autoFill="0" autoLine="0" autoPict="0">
                <anchor moveWithCells="1">
                  <from>
                    <xdr:col>6</xdr:col>
                    <xdr:colOff>238125</xdr:colOff>
                    <xdr:row>40</xdr:row>
                    <xdr:rowOff>85725</xdr:rowOff>
                  </from>
                  <to>
                    <xdr:col>6</xdr:col>
                    <xdr:colOff>476250</xdr:colOff>
                    <xdr:row>40</xdr:row>
                    <xdr:rowOff>323850</xdr:rowOff>
                  </to>
                </anchor>
              </controlPr>
            </control>
          </mc:Choice>
        </mc:AlternateContent>
        <mc:AlternateContent xmlns:mc="http://schemas.openxmlformats.org/markup-compatibility/2006">
          <mc:Choice Requires="x14">
            <control shapeId="31881" r:id="rId59" name="Option Button 137">
              <controlPr defaultSize="0" autoFill="0" autoLine="0" autoPict="0">
                <anchor moveWithCells="1">
                  <from>
                    <xdr:col>8</xdr:col>
                    <xdr:colOff>171450</xdr:colOff>
                    <xdr:row>40</xdr:row>
                    <xdr:rowOff>57150</xdr:rowOff>
                  </from>
                  <to>
                    <xdr:col>8</xdr:col>
                    <xdr:colOff>409575</xdr:colOff>
                    <xdr:row>40</xdr:row>
                    <xdr:rowOff>304800</xdr:rowOff>
                  </to>
                </anchor>
              </controlPr>
            </control>
          </mc:Choice>
        </mc:AlternateContent>
        <mc:AlternateContent xmlns:mc="http://schemas.openxmlformats.org/markup-compatibility/2006">
          <mc:Choice Requires="x14">
            <control shapeId="31882" r:id="rId60" name="Group Box 138">
              <controlPr defaultSize="0" autoFill="0" autoPict="0">
                <anchor moveWithCells="1">
                  <from>
                    <xdr:col>6</xdr:col>
                    <xdr:colOff>95250</xdr:colOff>
                    <xdr:row>40</xdr:row>
                    <xdr:rowOff>47625</xdr:rowOff>
                  </from>
                  <to>
                    <xdr:col>9</xdr:col>
                    <xdr:colOff>0</xdr:colOff>
                    <xdr:row>40</xdr:row>
                    <xdr:rowOff>352425</xdr:rowOff>
                  </to>
                </anchor>
              </controlPr>
            </control>
          </mc:Choice>
        </mc:AlternateContent>
        <mc:AlternateContent xmlns:mc="http://schemas.openxmlformats.org/markup-compatibility/2006">
          <mc:Choice Requires="x14">
            <control shapeId="31883" r:id="rId61" name="Option Button 139">
              <controlPr defaultSize="0" autoFill="0" autoLine="0" autoPict="0">
                <anchor moveWithCells="1">
                  <from>
                    <xdr:col>6</xdr:col>
                    <xdr:colOff>219075</xdr:colOff>
                    <xdr:row>41</xdr:row>
                    <xdr:rowOff>57150</xdr:rowOff>
                  </from>
                  <to>
                    <xdr:col>6</xdr:col>
                    <xdr:colOff>533400</xdr:colOff>
                    <xdr:row>41</xdr:row>
                    <xdr:rowOff>295275</xdr:rowOff>
                  </to>
                </anchor>
              </controlPr>
            </control>
          </mc:Choice>
        </mc:AlternateContent>
        <mc:AlternateContent xmlns:mc="http://schemas.openxmlformats.org/markup-compatibility/2006">
          <mc:Choice Requires="x14">
            <control shapeId="31884" r:id="rId62" name="Option Button 140">
              <controlPr defaultSize="0" autoFill="0" autoLine="0" autoPict="0">
                <anchor moveWithCells="1">
                  <from>
                    <xdr:col>8</xdr:col>
                    <xdr:colOff>171450</xdr:colOff>
                    <xdr:row>41</xdr:row>
                    <xdr:rowOff>57150</xdr:rowOff>
                  </from>
                  <to>
                    <xdr:col>8</xdr:col>
                    <xdr:colOff>409575</xdr:colOff>
                    <xdr:row>41</xdr:row>
                    <xdr:rowOff>304800</xdr:rowOff>
                  </to>
                </anchor>
              </controlPr>
            </control>
          </mc:Choice>
        </mc:AlternateContent>
        <mc:AlternateContent xmlns:mc="http://schemas.openxmlformats.org/markup-compatibility/2006">
          <mc:Choice Requires="x14">
            <control shapeId="31885" r:id="rId63" name="Group Box 141">
              <controlPr defaultSize="0" autoFill="0" autoPict="0">
                <anchor moveWithCells="1">
                  <from>
                    <xdr:col>6</xdr:col>
                    <xdr:colOff>95250</xdr:colOff>
                    <xdr:row>41</xdr:row>
                    <xdr:rowOff>57150</xdr:rowOff>
                  </from>
                  <to>
                    <xdr:col>8</xdr:col>
                    <xdr:colOff>1219200</xdr:colOff>
                    <xdr:row>41</xdr:row>
                    <xdr:rowOff>342900</xdr:rowOff>
                  </to>
                </anchor>
              </controlPr>
            </control>
          </mc:Choice>
        </mc:AlternateContent>
        <mc:AlternateContent xmlns:mc="http://schemas.openxmlformats.org/markup-compatibility/2006">
          <mc:Choice Requires="x14">
            <control shapeId="31886" r:id="rId64" name="Option Button 142">
              <controlPr defaultSize="0" autoFill="0" autoLine="0" autoPict="0">
                <anchor moveWithCells="1">
                  <from>
                    <xdr:col>1</xdr:col>
                    <xdr:colOff>142875</xdr:colOff>
                    <xdr:row>48</xdr:row>
                    <xdr:rowOff>85725</xdr:rowOff>
                  </from>
                  <to>
                    <xdr:col>2</xdr:col>
                    <xdr:colOff>171450</xdr:colOff>
                    <xdr:row>48</xdr:row>
                    <xdr:rowOff>323850</xdr:rowOff>
                  </to>
                </anchor>
              </controlPr>
            </control>
          </mc:Choice>
        </mc:AlternateContent>
        <mc:AlternateContent xmlns:mc="http://schemas.openxmlformats.org/markup-compatibility/2006">
          <mc:Choice Requires="x14">
            <control shapeId="31887" r:id="rId65" name="Option Button 143">
              <controlPr defaultSize="0" autoFill="0" autoLine="0" autoPict="0">
                <anchor moveWithCells="1">
                  <from>
                    <xdr:col>3</xdr:col>
                    <xdr:colOff>133350</xdr:colOff>
                    <xdr:row>48</xdr:row>
                    <xdr:rowOff>85725</xdr:rowOff>
                  </from>
                  <to>
                    <xdr:col>4</xdr:col>
                    <xdr:colOff>171450</xdr:colOff>
                    <xdr:row>48</xdr:row>
                    <xdr:rowOff>323850</xdr:rowOff>
                  </to>
                </anchor>
              </controlPr>
            </control>
          </mc:Choice>
        </mc:AlternateContent>
        <mc:AlternateContent xmlns:mc="http://schemas.openxmlformats.org/markup-compatibility/2006">
          <mc:Choice Requires="x14">
            <control shapeId="31888" r:id="rId66" name="Option Button 144">
              <controlPr defaultSize="0" autoFill="0" autoLine="0" autoPict="0">
                <anchor moveWithCells="1">
                  <from>
                    <xdr:col>5</xdr:col>
                    <xdr:colOff>247650</xdr:colOff>
                    <xdr:row>48</xdr:row>
                    <xdr:rowOff>85725</xdr:rowOff>
                  </from>
                  <to>
                    <xdr:col>5</xdr:col>
                    <xdr:colOff>495300</xdr:colOff>
                    <xdr:row>48</xdr:row>
                    <xdr:rowOff>323850</xdr:rowOff>
                  </to>
                </anchor>
              </controlPr>
            </control>
          </mc:Choice>
        </mc:AlternateContent>
        <mc:AlternateContent xmlns:mc="http://schemas.openxmlformats.org/markup-compatibility/2006">
          <mc:Choice Requires="x14">
            <control shapeId="31889" r:id="rId67" name="Option Button 145">
              <controlPr defaultSize="0" autoFill="0" autoLine="0" autoPict="0">
                <anchor moveWithCells="1">
                  <from>
                    <xdr:col>6</xdr:col>
                    <xdr:colOff>228600</xdr:colOff>
                    <xdr:row>48</xdr:row>
                    <xdr:rowOff>85725</xdr:rowOff>
                  </from>
                  <to>
                    <xdr:col>6</xdr:col>
                    <xdr:colOff>476250</xdr:colOff>
                    <xdr:row>48</xdr:row>
                    <xdr:rowOff>323850</xdr:rowOff>
                  </to>
                </anchor>
              </controlPr>
            </control>
          </mc:Choice>
        </mc:AlternateContent>
        <mc:AlternateContent xmlns:mc="http://schemas.openxmlformats.org/markup-compatibility/2006">
          <mc:Choice Requires="x14">
            <control shapeId="31890" r:id="rId68" name="Option Button 146">
              <controlPr defaultSize="0" autoFill="0" autoLine="0" autoPict="0">
                <anchor moveWithCells="1">
                  <from>
                    <xdr:col>7</xdr:col>
                    <xdr:colOff>85725</xdr:colOff>
                    <xdr:row>48</xdr:row>
                    <xdr:rowOff>85725</xdr:rowOff>
                  </from>
                  <to>
                    <xdr:col>7</xdr:col>
                    <xdr:colOff>323850</xdr:colOff>
                    <xdr:row>48</xdr:row>
                    <xdr:rowOff>323850</xdr:rowOff>
                  </to>
                </anchor>
              </controlPr>
            </control>
          </mc:Choice>
        </mc:AlternateContent>
        <mc:AlternateContent xmlns:mc="http://schemas.openxmlformats.org/markup-compatibility/2006">
          <mc:Choice Requires="x14">
            <control shapeId="31891" r:id="rId69" name="Group Box 147">
              <controlPr defaultSize="0" autoFill="0" autoPict="0">
                <anchor moveWithCells="1">
                  <from>
                    <xdr:col>1</xdr:col>
                    <xdr:colOff>38100</xdr:colOff>
                    <xdr:row>48</xdr:row>
                    <xdr:rowOff>19050</xdr:rowOff>
                  </from>
                  <to>
                    <xdr:col>7</xdr:col>
                    <xdr:colOff>1238250</xdr:colOff>
                    <xdr:row>48</xdr:row>
                    <xdr:rowOff>361950</xdr:rowOff>
                  </to>
                </anchor>
              </controlPr>
            </control>
          </mc:Choice>
        </mc:AlternateContent>
        <mc:AlternateContent xmlns:mc="http://schemas.openxmlformats.org/markup-compatibility/2006">
          <mc:Choice Requires="x14">
            <control shapeId="31892" r:id="rId70" name="Option Button 148">
              <controlPr defaultSize="0" autoFill="0" autoLine="0" autoPict="0">
                <anchor moveWithCells="1">
                  <from>
                    <xdr:col>6</xdr:col>
                    <xdr:colOff>438150</xdr:colOff>
                    <xdr:row>51</xdr:row>
                    <xdr:rowOff>76200</xdr:rowOff>
                  </from>
                  <to>
                    <xdr:col>6</xdr:col>
                    <xdr:colOff>685800</xdr:colOff>
                    <xdr:row>51</xdr:row>
                    <xdr:rowOff>323850</xdr:rowOff>
                  </to>
                </anchor>
              </controlPr>
            </control>
          </mc:Choice>
        </mc:AlternateContent>
        <mc:AlternateContent xmlns:mc="http://schemas.openxmlformats.org/markup-compatibility/2006">
          <mc:Choice Requires="x14">
            <control shapeId="31893" r:id="rId71" name="Option Button 149">
              <controlPr defaultSize="0" autoFill="0" autoLine="0" autoPict="0">
                <anchor moveWithCells="1">
                  <from>
                    <xdr:col>8</xdr:col>
                    <xdr:colOff>361950</xdr:colOff>
                    <xdr:row>51</xdr:row>
                    <xdr:rowOff>66675</xdr:rowOff>
                  </from>
                  <to>
                    <xdr:col>8</xdr:col>
                    <xdr:colOff>600075</xdr:colOff>
                    <xdr:row>51</xdr:row>
                    <xdr:rowOff>314325</xdr:rowOff>
                  </to>
                </anchor>
              </controlPr>
            </control>
          </mc:Choice>
        </mc:AlternateContent>
        <mc:AlternateContent xmlns:mc="http://schemas.openxmlformats.org/markup-compatibility/2006">
          <mc:Choice Requires="x14">
            <control shapeId="31894" r:id="rId72" name="Group Box 150">
              <controlPr defaultSize="0" autoFill="0" autoPict="0">
                <anchor moveWithCells="1">
                  <from>
                    <xdr:col>6</xdr:col>
                    <xdr:colOff>19050</xdr:colOff>
                    <xdr:row>51</xdr:row>
                    <xdr:rowOff>0</xdr:rowOff>
                  </from>
                  <to>
                    <xdr:col>9</xdr:col>
                    <xdr:colOff>1009650</xdr:colOff>
                    <xdr:row>51</xdr:row>
                    <xdr:rowOff>361950</xdr:rowOff>
                  </to>
                </anchor>
              </controlPr>
            </control>
          </mc:Choice>
        </mc:AlternateContent>
        <mc:AlternateContent xmlns:mc="http://schemas.openxmlformats.org/markup-compatibility/2006">
          <mc:Choice Requires="x14">
            <control shapeId="31895" r:id="rId73" name="Option Button 151">
              <controlPr defaultSize="0" autoFill="0" autoLine="0" autoPict="0">
                <anchor moveWithCells="1">
                  <from>
                    <xdr:col>6</xdr:col>
                    <xdr:colOff>114300</xdr:colOff>
                    <xdr:row>52</xdr:row>
                    <xdr:rowOff>95250</xdr:rowOff>
                  </from>
                  <to>
                    <xdr:col>6</xdr:col>
                    <xdr:colOff>361950</xdr:colOff>
                    <xdr:row>52</xdr:row>
                    <xdr:rowOff>333375</xdr:rowOff>
                  </to>
                </anchor>
              </controlPr>
            </control>
          </mc:Choice>
        </mc:AlternateContent>
        <mc:AlternateContent xmlns:mc="http://schemas.openxmlformats.org/markup-compatibility/2006">
          <mc:Choice Requires="x14">
            <control shapeId="31896" r:id="rId74" name="Option Button 152">
              <controlPr defaultSize="0" autoFill="0" autoLine="0" autoPict="0">
                <anchor moveWithCells="1">
                  <from>
                    <xdr:col>7</xdr:col>
                    <xdr:colOff>161925</xdr:colOff>
                    <xdr:row>52</xdr:row>
                    <xdr:rowOff>85725</xdr:rowOff>
                  </from>
                  <to>
                    <xdr:col>7</xdr:col>
                    <xdr:colOff>400050</xdr:colOff>
                    <xdr:row>52</xdr:row>
                    <xdr:rowOff>323850</xdr:rowOff>
                  </to>
                </anchor>
              </controlPr>
            </control>
          </mc:Choice>
        </mc:AlternateContent>
        <mc:AlternateContent xmlns:mc="http://schemas.openxmlformats.org/markup-compatibility/2006">
          <mc:Choice Requires="x14">
            <control shapeId="31897" r:id="rId75" name="Option Button 153">
              <controlPr defaultSize="0" autoFill="0" autoLine="0" autoPict="0">
                <anchor moveWithCells="1">
                  <from>
                    <xdr:col>8</xdr:col>
                    <xdr:colOff>200025</xdr:colOff>
                    <xdr:row>52</xdr:row>
                    <xdr:rowOff>85725</xdr:rowOff>
                  </from>
                  <to>
                    <xdr:col>8</xdr:col>
                    <xdr:colOff>438150</xdr:colOff>
                    <xdr:row>52</xdr:row>
                    <xdr:rowOff>323850</xdr:rowOff>
                  </to>
                </anchor>
              </controlPr>
            </control>
          </mc:Choice>
        </mc:AlternateContent>
        <mc:AlternateContent xmlns:mc="http://schemas.openxmlformats.org/markup-compatibility/2006">
          <mc:Choice Requires="x14">
            <control shapeId="31898" r:id="rId76" name="Option Button 154">
              <controlPr defaultSize="0" autoFill="0" autoLine="0" autoPict="0">
                <anchor moveWithCells="1">
                  <from>
                    <xdr:col>9</xdr:col>
                    <xdr:colOff>57150</xdr:colOff>
                    <xdr:row>52</xdr:row>
                    <xdr:rowOff>85725</xdr:rowOff>
                  </from>
                  <to>
                    <xdr:col>9</xdr:col>
                    <xdr:colOff>295275</xdr:colOff>
                    <xdr:row>52</xdr:row>
                    <xdr:rowOff>323850</xdr:rowOff>
                  </to>
                </anchor>
              </controlPr>
            </control>
          </mc:Choice>
        </mc:AlternateContent>
        <mc:AlternateContent xmlns:mc="http://schemas.openxmlformats.org/markup-compatibility/2006">
          <mc:Choice Requires="x14">
            <control shapeId="31899" r:id="rId77" name="Group Box 155">
              <controlPr defaultSize="0" autoFill="0" autoPict="0">
                <anchor moveWithCells="1">
                  <from>
                    <xdr:col>6</xdr:col>
                    <xdr:colOff>19050</xdr:colOff>
                    <xdr:row>52</xdr:row>
                    <xdr:rowOff>19050</xdr:rowOff>
                  </from>
                  <to>
                    <xdr:col>9</xdr:col>
                    <xdr:colOff>1238250</xdr:colOff>
                    <xdr:row>52</xdr:row>
                    <xdr:rowOff>342900</xdr:rowOff>
                  </to>
                </anchor>
              </controlPr>
            </control>
          </mc:Choice>
        </mc:AlternateContent>
        <mc:AlternateContent xmlns:mc="http://schemas.openxmlformats.org/markup-compatibility/2006">
          <mc:Choice Requires="x14">
            <control shapeId="31900" r:id="rId78" name="Option Button 156">
              <controlPr defaultSize="0" autoFill="0" autoLine="0" autoPict="0">
                <anchor moveWithCells="1">
                  <from>
                    <xdr:col>6</xdr:col>
                    <xdr:colOff>695325</xdr:colOff>
                    <xdr:row>53</xdr:row>
                    <xdr:rowOff>76200</xdr:rowOff>
                  </from>
                  <to>
                    <xdr:col>6</xdr:col>
                    <xdr:colOff>981075</xdr:colOff>
                    <xdr:row>53</xdr:row>
                    <xdr:rowOff>314325</xdr:rowOff>
                  </to>
                </anchor>
              </controlPr>
            </control>
          </mc:Choice>
        </mc:AlternateContent>
        <mc:AlternateContent xmlns:mc="http://schemas.openxmlformats.org/markup-compatibility/2006">
          <mc:Choice Requires="x14">
            <control shapeId="31901" r:id="rId79" name="Option Button 157">
              <controlPr defaultSize="0" autoFill="0" autoLine="0" autoPict="0">
                <anchor moveWithCells="1">
                  <from>
                    <xdr:col>8</xdr:col>
                    <xdr:colOff>600075</xdr:colOff>
                    <xdr:row>53</xdr:row>
                    <xdr:rowOff>76200</xdr:rowOff>
                  </from>
                  <to>
                    <xdr:col>8</xdr:col>
                    <xdr:colOff>847725</xdr:colOff>
                    <xdr:row>53</xdr:row>
                    <xdr:rowOff>323850</xdr:rowOff>
                  </to>
                </anchor>
              </controlPr>
            </control>
          </mc:Choice>
        </mc:AlternateContent>
        <mc:AlternateContent xmlns:mc="http://schemas.openxmlformats.org/markup-compatibility/2006">
          <mc:Choice Requires="x14">
            <control shapeId="31902" r:id="rId80" name="Group Box 158">
              <controlPr defaultSize="0" autoFill="0" autoPict="0">
                <anchor moveWithCells="1">
                  <from>
                    <xdr:col>6</xdr:col>
                    <xdr:colOff>133350</xdr:colOff>
                    <xdr:row>53</xdr:row>
                    <xdr:rowOff>9525</xdr:rowOff>
                  </from>
                  <to>
                    <xdr:col>9</xdr:col>
                    <xdr:colOff>1162050</xdr:colOff>
                    <xdr:row>53</xdr:row>
                    <xdr:rowOff>390525</xdr:rowOff>
                  </to>
                </anchor>
              </controlPr>
            </control>
          </mc:Choice>
        </mc:AlternateContent>
        <mc:AlternateContent xmlns:mc="http://schemas.openxmlformats.org/markup-compatibility/2006">
          <mc:Choice Requires="x14">
            <control shapeId="31903" r:id="rId81" name="Option Button 159">
              <controlPr defaultSize="0" autoFill="0" autoLine="0" autoPict="0">
                <anchor moveWithCells="1">
                  <from>
                    <xdr:col>6</xdr:col>
                    <xdr:colOff>561975</xdr:colOff>
                    <xdr:row>55</xdr:row>
                    <xdr:rowOff>76200</xdr:rowOff>
                  </from>
                  <to>
                    <xdr:col>6</xdr:col>
                    <xdr:colOff>781050</xdr:colOff>
                    <xdr:row>55</xdr:row>
                    <xdr:rowOff>295275</xdr:rowOff>
                  </to>
                </anchor>
              </controlPr>
            </control>
          </mc:Choice>
        </mc:AlternateContent>
        <mc:AlternateContent xmlns:mc="http://schemas.openxmlformats.org/markup-compatibility/2006">
          <mc:Choice Requires="x14">
            <control shapeId="31904" r:id="rId82" name="Option Button 160">
              <controlPr defaultSize="0" autoFill="0" autoLine="0" autoPict="0">
                <anchor moveWithCells="1">
                  <from>
                    <xdr:col>8</xdr:col>
                    <xdr:colOff>533400</xdr:colOff>
                    <xdr:row>55</xdr:row>
                    <xdr:rowOff>66675</xdr:rowOff>
                  </from>
                  <to>
                    <xdr:col>8</xdr:col>
                    <xdr:colOff>781050</xdr:colOff>
                    <xdr:row>55</xdr:row>
                    <xdr:rowOff>314325</xdr:rowOff>
                  </to>
                </anchor>
              </controlPr>
            </control>
          </mc:Choice>
        </mc:AlternateContent>
        <mc:AlternateContent xmlns:mc="http://schemas.openxmlformats.org/markup-compatibility/2006">
          <mc:Choice Requires="x14">
            <control shapeId="31905" r:id="rId83" name="Option Button 161">
              <controlPr defaultSize="0" autoFill="0" autoLine="0" autoPict="0">
                <anchor moveWithCells="1">
                  <from>
                    <xdr:col>6</xdr:col>
                    <xdr:colOff>552450</xdr:colOff>
                    <xdr:row>56</xdr:row>
                    <xdr:rowOff>209550</xdr:rowOff>
                  </from>
                  <to>
                    <xdr:col>6</xdr:col>
                    <xdr:colOff>800100</xdr:colOff>
                    <xdr:row>56</xdr:row>
                    <xdr:rowOff>447675</xdr:rowOff>
                  </to>
                </anchor>
              </controlPr>
            </control>
          </mc:Choice>
        </mc:AlternateContent>
        <mc:AlternateContent xmlns:mc="http://schemas.openxmlformats.org/markup-compatibility/2006">
          <mc:Choice Requires="x14">
            <control shapeId="31907" r:id="rId84" name="Group Box 163">
              <controlPr defaultSize="0" autoFill="0" autoPict="0">
                <anchor moveWithCells="1">
                  <from>
                    <xdr:col>6</xdr:col>
                    <xdr:colOff>361950</xdr:colOff>
                    <xdr:row>55</xdr:row>
                    <xdr:rowOff>57150</xdr:rowOff>
                  </from>
                  <to>
                    <xdr:col>9</xdr:col>
                    <xdr:colOff>57150</xdr:colOff>
                    <xdr:row>55</xdr:row>
                    <xdr:rowOff>352425</xdr:rowOff>
                  </to>
                </anchor>
              </controlPr>
            </control>
          </mc:Choice>
        </mc:AlternateContent>
        <mc:AlternateContent xmlns:mc="http://schemas.openxmlformats.org/markup-compatibility/2006">
          <mc:Choice Requires="x14">
            <control shapeId="31908" r:id="rId85" name="Group Box 164">
              <controlPr defaultSize="0" autoFill="0" autoPict="0">
                <anchor moveWithCells="1">
                  <from>
                    <xdr:col>6</xdr:col>
                    <xdr:colOff>57150</xdr:colOff>
                    <xdr:row>55</xdr:row>
                    <xdr:rowOff>390525</xdr:rowOff>
                  </from>
                  <to>
                    <xdr:col>9</xdr:col>
                    <xdr:colOff>1333500</xdr:colOff>
                    <xdr:row>56</xdr:row>
                    <xdr:rowOff>628650</xdr:rowOff>
                  </to>
                </anchor>
              </controlPr>
            </control>
          </mc:Choice>
        </mc:AlternateContent>
        <mc:AlternateContent xmlns:mc="http://schemas.openxmlformats.org/markup-compatibility/2006">
          <mc:Choice Requires="x14">
            <control shapeId="31909" r:id="rId86" name="Option Button 165">
              <controlPr defaultSize="0" autoFill="0" autoLine="0" autoPict="0">
                <anchor moveWithCells="1">
                  <from>
                    <xdr:col>6</xdr:col>
                    <xdr:colOff>209550</xdr:colOff>
                    <xdr:row>57</xdr:row>
                    <xdr:rowOff>161925</xdr:rowOff>
                  </from>
                  <to>
                    <xdr:col>6</xdr:col>
                    <xdr:colOff>457200</xdr:colOff>
                    <xdr:row>57</xdr:row>
                    <xdr:rowOff>400050</xdr:rowOff>
                  </to>
                </anchor>
              </controlPr>
            </control>
          </mc:Choice>
        </mc:AlternateContent>
        <mc:AlternateContent xmlns:mc="http://schemas.openxmlformats.org/markup-compatibility/2006">
          <mc:Choice Requires="x14">
            <control shapeId="31910" r:id="rId87" name="Option Button 166">
              <controlPr defaultSize="0" autoFill="0" autoLine="0" autoPict="0">
                <anchor moveWithCells="1">
                  <from>
                    <xdr:col>7</xdr:col>
                    <xdr:colOff>180975</xdr:colOff>
                    <xdr:row>57</xdr:row>
                    <xdr:rowOff>152400</xdr:rowOff>
                  </from>
                  <to>
                    <xdr:col>7</xdr:col>
                    <xdr:colOff>447675</xdr:colOff>
                    <xdr:row>57</xdr:row>
                    <xdr:rowOff>400050</xdr:rowOff>
                  </to>
                </anchor>
              </controlPr>
            </control>
          </mc:Choice>
        </mc:AlternateContent>
        <mc:AlternateContent xmlns:mc="http://schemas.openxmlformats.org/markup-compatibility/2006">
          <mc:Choice Requires="x14">
            <control shapeId="31911" r:id="rId88" name="Option Button 167">
              <controlPr defaultSize="0" autoFill="0" autoLine="0" autoPict="0">
                <anchor moveWithCells="1">
                  <from>
                    <xdr:col>8</xdr:col>
                    <xdr:colOff>57150</xdr:colOff>
                    <xdr:row>57</xdr:row>
                    <xdr:rowOff>133350</xdr:rowOff>
                  </from>
                  <to>
                    <xdr:col>8</xdr:col>
                    <xdr:colOff>295275</xdr:colOff>
                    <xdr:row>57</xdr:row>
                    <xdr:rowOff>381000</xdr:rowOff>
                  </to>
                </anchor>
              </controlPr>
            </control>
          </mc:Choice>
        </mc:AlternateContent>
        <mc:AlternateContent xmlns:mc="http://schemas.openxmlformats.org/markup-compatibility/2006">
          <mc:Choice Requires="x14">
            <control shapeId="31912" r:id="rId89" name="Group Box 168">
              <controlPr defaultSize="0" autoFill="0" autoPict="0">
                <anchor moveWithCells="1">
                  <from>
                    <xdr:col>6</xdr:col>
                    <xdr:colOff>38100</xdr:colOff>
                    <xdr:row>57</xdr:row>
                    <xdr:rowOff>76200</xdr:rowOff>
                  </from>
                  <to>
                    <xdr:col>8</xdr:col>
                    <xdr:colOff>1209675</xdr:colOff>
                    <xdr:row>57</xdr:row>
                    <xdr:rowOff>438150</xdr:rowOff>
                  </to>
                </anchor>
              </controlPr>
            </control>
          </mc:Choice>
        </mc:AlternateContent>
        <mc:AlternateContent xmlns:mc="http://schemas.openxmlformats.org/markup-compatibility/2006">
          <mc:Choice Requires="x14">
            <control shapeId="31913" r:id="rId90" name="Option Button 169">
              <controlPr defaultSize="0" autoFill="0" autoLine="0" autoPict="0">
                <anchor moveWithCells="1">
                  <from>
                    <xdr:col>6</xdr:col>
                    <xdr:colOff>495300</xdr:colOff>
                    <xdr:row>64</xdr:row>
                    <xdr:rowOff>66675</xdr:rowOff>
                  </from>
                  <to>
                    <xdr:col>6</xdr:col>
                    <xdr:colOff>742950</xdr:colOff>
                    <xdr:row>64</xdr:row>
                    <xdr:rowOff>314325</xdr:rowOff>
                  </to>
                </anchor>
              </controlPr>
            </control>
          </mc:Choice>
        </mc:AlternateContent>
        <mc:AlternateContent xmlns:mc="http://schemas.openxmlformats.org/markup-compatibility/2006">
          <mc:Choice Requires="x14">
            <control shapeId="31914" r:id="rId91" name="Option Button 170">
              <controlPr defaultSize="0" autoFill="0" autoLine="0" autoPict="0">
                <anchor moveWithCells="1">
                  <from>
                    <xdr:col>8</xdr:col>
                    <xdr:colOff>476250</xdr:colOff>
                    <xdr:row>64</xdr:row>
                    <xdr:rowOff>66675</xdr:rowOff>
                  </from>
                  <to>
                    <xdr:col>8</xdr:col>
                    <xdr:colOff>714375</xdr:colOff>
                    <xdr:row>64</xdr:row>
                    <xdr:rowOff>314325</xdr:rowOff>
                  </to>
                </anchor>
              </controlPr>
            </control>
          </mc:Choice>
        </mc:AlternateContent>
        <mc:AlternateContent xmlns:mc="http://schemas.openxmlformats.org/markup-compatibility/2006">
          <mc:Choice Requires="x14">
            <control shapeId="31915" r:id="rId92" name="Group Box 171">
              <controlPr defaultSize="0" autoFill="0" autoPict="0">
                <anchor moveWithCells="1">
                  <from>
                    <xdr:col>6</xdr:col>
                    <xdr:colOff>95250</xdr:colOff>
                    <xdr:row>64</xdr:row>
                    <xdr:rowOff>19050</xdr:rowOff>
                  </from>
                  <to>
                    <xdr:col>9</xdr:col>
                    <xdr:colOff>752475</xdr:colOff>
                    <xdr:row>64</xdr:row>
                    <xdr:rowOff>361950</xdr:rowOff>
                  </to>
                </anchor>
              </controlPr>
            </control>
          </mc:Choice>
        </mc:AlternateContent>
        <mc:AlternateContent xmlns:mc="http://schemas.openxmlformats.org/markup-compatibility/2006">
          <mc:Choice Requires="x14">
            <control shapeId="31916" r:id="rId93" name="Option Button 172">
              <controlPr defaultSize="0" autoFill="0" autoLine="0" autoPict="0">
                <anchor moveWithCells="1">
                  <from>
                    <xdr:col>6</xdr:col>
                    <xdr:colOff>495300</xdr:colOff>
                    <xdr:row>65</xdr:row>
                    <xdr:rowOff>95250</xdr:rowOff>
                  </from>
                  <to>
                    <xdr:col>6</xdr:col>
                    <xdr:colOff>742950</xdr:colOff>
                    <xdr:row>65</xdr:row>
                    <xdr:rowOff>342900</xdr:rowOff>
                  </to>
                </anchor>
              </controlPr>
            </control>
          </mc:Choice>
        </mc:AlternateContent>
        <mc:AlternateContent xmlns:mc="http://schemas.openxmlformats.org/markup-compatibility/2006">
          <mc:Choice Requires="x14">
            <control shapeId="31917" r:id="rId94" name="Option Button 173">
              <controlPr defaultSize="0" autoFill="0" autoLine="0" autoPict="0">
                <anchor moveWithCells="1">
                  <from>
                    <xdr:col>8</xdr:col>
                    <xdr:colOff>476250</xdr:colOff>
                    <xdr:row>65</xdr:row>
                    <xdr:rowOff>95250</xdr:rowOff>
                  </from>
                  <to>
                    <xdr:col>8</xdr:col>
                    <xdr:colOff>714375</xdr:colOff>
                    <xdr:row>65</xdr:row>
                    <xdr:rowOff>342900</xdr:rowOff>
                  </to>
                </anchor>
              </controlPr>
            </control>
          </mc:Choice>
        </mc:AlternateContent>
        <mc:AlternateContent xmlns:mc="http://schemas.openxmlformats.org/markup-compatibility/2006">
          <mc:Choice Requires="x14">
            <control shapeId="31918" r:id="rId95" name="Group Box 174">
              <controlPr defaultSize="0" autoFill="0" autoPict="0">
                <anchor moveWithCells="1">
                  <from>
                    <xdr:col>6</xdr:col>
                    <xdr:colOff>114300</xdr:colOff>
                    <xdr:row>65</xdr:row>
                    <xdr:rowOff>57150</xdr:rowOff>
                  </from>
                  <to>
                    <xdr:col>9</xdr:col>
                    <xdr:colOff>781050</xdr:colOff>
                    <xdr:row>65</xdr:row>
                    <xdr:rowOff>381000</xdr:rowOff>
                  </to>
                </anchor>
              </controlPr>
            </control>
          </mc:Choice>
        </mc:AlternateContent>
        <mc:AlternateContent xmlns:mc="http://schemas.openxmlformats.org/markup-compatibility/2006">
          <mc:Choice Requires="x14">
            <control shapeId="31919" r:id="rId96" name="Option Button 175">
              <controlPr defaultSize="0" autoFill="0" autoLine="0" autoPict="0">
                <anchor moveWithCells="1">
                  <from>
                    <xdr:col>6</xdr:col>
                    <xdr:colOff>581025</xdr:colOff>
                    <xdr:row>70</xdr:row>
                    <xdr:rowOff>85725</xdr:rowOff>
                  </from>
                  <to>
                    <xdr:col>6</xdr:col>
                    <xdr:colOff>847725</xdr:colOff>
                    <xdr:row>70</xdr:row>
                    <xdr:rowOff>323850</xdr:rowOff>
                  </to>
                </anchor>
              </controlPr>
            </control>
          </mc:Choice>
        </mc:AlternateContent>
        <mc:AlternateContent xmlns:mc="http://schemas.openxmlformats.org/markup-compatibility/2006">
          <mc:Choice Requires="x14">
            <control shapeId="31920" r:id="rId97" name="Option Button 176">
              <controlPr defaultSize="0" autoFill="0" autoLine="0" autoPict="0">
                <anchor moveWithCells="1">
                  <from>
                    <xdr:col>8</xdr:col>
                    <xdr:colOff>447675</xdr:colOff>
                    <xdr:row>70</xdr:row>
                    <xdr:rowOff>95250</xdr:rowOff>
                  </from>
                  <to>
                    <xdr:col>8</xdr:col>
                    <xdr:colOff>695325</xdr:colOff>
                    <xdr:row>70</xdr:row>
                    <xdr:rowOff>333375</xdr:rowOff>
                  </to>
                </anchor>
              </controlPr>
            </control>
          </mc:Choice>
        </mc:AlternateContent>
        <mc:AlternateContent xmlns:mc="http://schemas.openxmlformats.org/markup-compatibility/2006">
          <mc:Choice Requires="x14">
            <control shapeId="31921" r:id="rId98" name="Group Box 177">
              <controlPr defaultSize="0" autoFill="0" autoPict="0">
                <anchor moveWithCells="1">
                  <from>
                    <xdr:col>6</xdr:col>
                    <xdr:colOff>123825</xdr:colOff>
                    <xdr:row>70</xdr:row>
                    <xdr:rowOff>38100</xdr:rowOff>
                  </from>
                  <to>
                    <xdr:col>9</xdr:col>
                    <xdr:colOff>1047750</xdr:colOff>
                    <xdr:row>70</xdr:row>
                    <xdr:rowOff>400050</xdr:rowOff>
                  </to>
                </anchor>
              </controlPr>
            </control>
          </mc:Choice>
        </mc:AlternateContent>
        <mc:AlternateContent xmlns:mc="http://schemas.openxmlformats.org/markup-compatibility/2006">
          <mc:Choice Requires="x14">
            <control shapeId="31922" r:id="rId99" name="Option Button 178">
              <controlPr defaultSize="0" autoFill="0" autoLine="0" autoPict="0">
                <anchor moveWithCells="1">
                  <from>
                    <xdr:col>6</xdr:col>
                    <xdr:colOff>590550</xdr:colOff>
                    <xdr:row>71</xdr:row>
                    <xdr:rowOff>95250</xdr:rowOff>
                  </from>
                  <to>
                    <xdr:col>6</xdr:col>
                    <xdr:colOff>828675</xdr:colOff>
                    <xdr:row>71</xdr:row>
                    <xdr:rowOff>342900</xdr:rowOff>
                  </to>
                </anchor>
              </controlPr>
            </control>
          </mc:Choice>
        </mc:AlternateContent>
        <mc:AlternateContent xmlns:mc="http://schemas.openxmlformats.org/markup-compatibility/2006">
          <mc:Choice Requires="x14">
            <control shapeId="31923" r:id="rId100" name="Option Button 179">
              <controlPr defaultSize="0" autoFill="0" autoLine="0" autoPict="0">
                <anchor moveWithCells="1">
                  <from>
                    <xdr:col>8</xdr:col>
                    <xdr:colOff>447675</xdr:colOff>
                    <xdr:row>71</xdr:row>
                    <xdr:rowOff>95250</xdr:rowOff>
                  </from>
                  <to>
                    <xdr:col>8</xdr:col>
                    <xdr:colOff>695325</xdr:colOff>
                    <xdr:row>71</xdr:row>
                    <xdr:rowOff>342900</xdr:rowOff>
                  </to>
                </anchor>
              </controlPr>
            </control>
          </mc:Choice>
        </mc:AlternateContent>
        <mc:AlternateContent xmlns:mc="http://schemas.openxmlformats.org/markup-compatibility/2006">
          <mc:Choice Requires="x14">
            <control shapeId="31924" r:id="rId101" name="Group Box 180">
              <controlPr defaultSize="0" autoFill="0" autoPict="0">
                <anchor moveWithCells="1">
                  <from>
                    <xdr:col>6</xdr:col>
                    <xdr:colOff>133350</xdr:colOff>
                    <xdr:row>71</xdr:row>
                    <xdr:rowOff>28575</xdr:rowOff>
                  </from>
                  <to>
                    <xdr:col>9</xdr:col>
                    <xdr:colOff>704850</xdr:colOff>
                    <xdr:row>71</xdr:row>
                    <xdr:rowOff>409575</xdr:rowOff>
                  </to>
                </anchor>
              </controlPr>
            </control>
          </mc:Choice>
        </mc:AlternateContent>
        <mc:AlternateContent xmlns:mc="http://schemas.openxmlformats.org/markup-compatibility/2006">
          <mc:Choice Requires="x14">
            <control shapeId="31925" r:id="rId102" name="Option Button 181">
              <controlPr defaultSize="0" autoFill="0" autoLine="0" autoPict="0">
                <anchor moveWithCells="1">
                  <from>
                    <xdr:col>6</xdr:col>
                    <xdr:colOff>581025</xdr:colOff>
                    <xdr:row>72</xdr:row>
                    <xdr:rowOff>114300</xdr:rowOff>
                  </from>
                  <to>
                    <xdr:col>6</xdr:col>
                    <xdr:colOff>819150</xdr:colOff>
                    <xdr:row>72</xdr:row>
                    <xdr:rowOff>361950</xdr:rowOff>
                  </to>
                </anchor>
              </controlPr>
            </control>
          </mc:Choice>
        </mc:AlternateContent>
        <mc:AlternateContent xmlns:mc="http://schemas.openxmlformats.org/markup-compatibility/2006">
          <mc:Choice Requires="x14">
            <control shapeId="31926" r:id="rId103" name="Option Button 182">
              <controlPr defaultSize="0" autoFill="0" autoLine="0" autoPict="0">
                <anchor moveWithCells="1">
                  <from>
                    <xdr:col>8</xdr:col>
                    <xdr:colOff>457200</xdr:colOff>
                    <xdr:row>72</xdr:row>
                    <xdr:rowOff>114300</xdr:rowOff>
                  </from>
                  <to>
                    <xdr:col>8</xdr:col>
                    <xdr:colOff>704850</xdr:colOff>
                    <xdr:row>72</xdr:row>
                    <xdr:rowOff>361950</xdr:rowOff>
                  </to>
                </anchor>
              </controlPr>
            </control>
          </mc:Choice>
        </mc:AlternateContent>
        <mc:AlternateContent xmlns:mc="http://schemas.openxmlformats.org/markup-compatibility/2006">
          <mc:Choice Requires="x14">
            <control shapeId="31927" r:id="rId104" name="Group Box 183">
              <controlPr defaultSize="0" autoFill="0" autoPict="0">
                <anchor moveWithCells="1">
                  <from>
                    <xdr:col>6</xdr:col>
                    <xdr:colOff>209550</xdr:colOff>
                    <xdr:row>72</xdr:row>
                    <xdr:rowOff>66675</xdr:rowOff>
                  </from>
                  <to>
                    <xdr:col>9</xdr:col>
                    <xdr:colOff>962025</xdr:colOff>
                    <xdr:row>72</xdr:row>
                    <xdr:rowOff>409575</xdr:rowOff>
                  </to>
                </anchor>
              </controlPr>
            </control>
          </mc:Choice>
        </mc:AlternateContent>
        <mc:AlternateContent xmlns:mc="http://schemas.openxmlformats.org/markup-compatibility/2006">
          <mc:Choice Requires="x14">
            <control shapeId="31928" r:id="rId105" name="Option Button 184">
              <controlPr defaultSize="0" autoFill="0" autoLine="0" autoPict="0">
                <anchor moveWithCells="1">
                  <from>
                    <xdr:col>6</xdr:col>
                    <xdr:colOff>590550</xdr:colOff>
                    <xdr:row>74</xdr:row>
                    <xdr:rowOff>57150</xdr:rowOff>
                  </from>
                  <to>
                    <xdr:col>6</xdr:col>
                    <xdr:colOff>828675</xdr:colOff>
                    <xdr:row>74</xdr:row>
                    <xdr:rowOff>304800</xdr:rowOff>
                  </to>
                </anchor>
              </controlPr>
            </control>
          </mc:Choice>
        </mc:AlternateContent>
        <mc:AlternateContent xmlns:mc="http://schemas.openxmlformats.org/markup-compatibility/2006">
          <mc:Choice Requires="x14">
            <control shapeId="31929" r:id="rId106" name="Option Button 185">
              <controlPr defaultSize="0" autoFill="0" autoLine="0" autoPict="0">
                <anchor moveWithCells="1">
                  <from>
                    <xdr:col>8</xdr:col>
                    <xdr:colOff>466725</xdr:colOff>
                    <xdr:row>74</xdr:row>
                    <xdr:rowOff>85725</xdr:rowOff>
                  </from>
                  <to>
                    <xdr:col>8</xdr:col>
                    <xdr:colOff>704850</xdr:colOff>
                    <xdr:row>74</xdr:row>
                    <xdr:rowOff>323850</xdr:rowOff>
                  </to>
                </anchor>
              </controlPr>
            </control>
          </mc:Choice>
        </mc:AlternateContent>
        <mc:AlternateContent xmlns:mc="http://schemas.openxmlformats.org/markup-compatibility/2006">
          <mc:Choice Requires="x14">
            <control shapeId="31930" r:id="rId107" name="Group Box 186">
              <controlPr defaultSize="0" autoFill="0" autoPict="0">
                <anchor moveWithCells="1">
                  <from>
                    <xdr:col>6</xdr:col>
                    <xdr:colOff>219075</xdr:colOff>
                    <xdr:row>74</xdr:row>
                    <xdr:rowOff>19050</xdr:rowOff>
                  </from>
                  <to>
                    <xdr:col>9</xdr:col>
                    <xdr:colOff>209550</xdr:colOff>
                    <xdr:row>74</xdr:row>
                    <xdr:rowOff>361950</xdr:rowOff>
                  </to>
                </anchor>
              </controlPr>
            </control>
          </mc:Choice>
        </mc:AlternateContent>
        <mc:AlternateContent xmlns:mc="http://schemas.openxmlformats.org/markup-compatibility/2006">
          <mc:Choice Requires="x14">
            <control shapeId="31931" r:id="rId108" name="Option Button 187">
              <controlPr defaultSize="0" autoFill="0" autoLine="0" autoPict="0">
                <anchor moveWithCells="1">
                  <from>
                    <xdr:col>6</xdr:col>
                    <xdr:colOff>228600</xdr:colOff>
                    <xdr:row>45</xdr:row>
                    <xdr:rowOff>114300</xdr:rowOff>
                  </from>
                  <to>
                    <xdr:col>6</xdr:col>
                    <xdr:colOff>476250</xdr:colOff>
                    <xdr:row>45</xdr:row>
                    <xdr:rowOff>361950</xdr:rowOff>
                  </to>
                </anchor>
              </controlPr>
            </control>
          </mc:Choice>
        </mc:AlternateContent>
        <mc:AlternateContent xmlns:mc="http://schemas.openxmlformats.org/markup-compatibility/2006">
          <mc:Choice Requires="x14">
            <control shapeId="31932" r:id="rId109" name="Option Button 188">
              <controlPr defaultSize="0" autoFill="0" autoLine="0" autoPict="0">
                <anchor moveWithCells="1">
                  <from>
                    <xdr:col>8</xdr:col>
                    <xdr:colOff>171450</xdr:colOff>
                    <xdr:row>45</xdr:row>
                    <xdr:rowOff>123825</xdr:rowOff>
                  </from>
                  <to>
                    <xdr:col>8</xdr:col>
                    <xdr:colOff>419100</xdr:colOff>
                    <xdr:row>45</xdr:row>
                    <xdr:rowOff>361950</xdr:rowOff>
                  </to>
                </anchor>
              </controlPr>
            </control>
          </mc:Choice>
        </mc:AlternateContent>
        <mc:AlternateContent xmlns:mc="http://schemas.openxmlformats.org/markup-compatibility/2006">
          <mc:Choice Requires="x14">
            <control shapeId="31933" r:id="rId110" name="Group Box 189">
              <controlPr defaultSize="0" autoFill="0" autoPict="0">
                <anchor moveWithCells="1">
                  <from>
                    <xdr:col>6</xdr:col>
                    <xdr:colOff>104775</xdr:colOff>
                    <xdr:row>45</xdr:row>
                    <xdr:rowOff>57150</xdr:rowOff>
                  </from>
                  <to>
                    <xdr:col>8</xdr:col>
                    <xdr:colOff>676275</xdr:colOff>
                    <xdr:row>45</xdr:row>
                    <xdr:rowOff>419100</xdr:rowOff>
                  </to>
                </anchor>
              </controlPr>
            </control>
          </mc:Choice>
        </mc:AlternateContent>
        <mc:AlternateContent xmlns:mc="http://schemas.openxmlformats.org/markup-compatibility/2006">
          <mc:Choice Requires="x14">
            <control shapeId="31934" r:id="rId111" name="Option Button 190">
              <controlPr defaultSize="0" autoFill="0" autoLine="0" autoPict="0">
                <anchor moveWithCells="1">
                  <from>
                    <xdr:col>6</xdr:col>
                    <xdr:colOff>219075</xdr:colOff>
                    <xdr:row>46</xdr:row>
                    <xdr:rowOff>114300</xdr:rowOff>
                  </from>
                  <to>
                    <xdr:col>6</xdr:col>
                    <xdr:colOff>466725</xdr:colOff>
                    <xdr:row>46</xdr:row>
                    <xdr:rowOff>361950</xdr:rowOff>
                  </to>
                </anchor>
              </controlPr>
            </control>
          </mc:Choice>
        </mc:AlternateContent>
        <mc:AlternateContent xmlns:mc="http://schemas.openxmlformats.org/markup-compatibility/2006">
          <mc:Choice Requires="x14">
            <control shapeId="31935" r:id="rId112" name="Option Button 191">
              <controlPr defaultSize="0" autoFill="0" autoLine="0" autoPict="0">
                <anchor moveWithCells="1">
                  <from>
                    <xdr:col>8</xdr:col>
                    <xdr:colOff>171450</xdr:colOff>
                    <xdr:row>46</xdr:row>
                    <xdr:rowOff>133350</xdr:rowOff>
                  </from>
                  <to>
                    <xdr:col>8</xdr:col>
                    <xdr:colOff>419100</xdr:colOff>
                    <xdr:row>46</xdr:row>
                    <xdr:rowOff>371475</xdr:rowOff>
                  </to>
                </anchor>
              </controlPr>
            </control>
          </mc:Choice>
        </mc:AlternateContent>
        <mc:AlternateContent xmlns:mc="http://schemas.openxmlformats.org/markup-compatibility/2006">
          <mc:Choice Requires="x14">
            <control shapeId="31936" r:id="rId113" name="Group Box 192">
              <controlPr defaultSize="0" autoFill="0" autoPict="0">
                <anchor moveWithCells="1">
                  <from>
                    <xdr:col>6</xdr:col>
                    <xdr:colOff>85725</xdr:colOff>
                    <xdr:row>46</xdr:row>
                    <xdr:rowOff>76200</xdr:rowOff>
                  </from>
                  <to>
                    <xdr:col>8</xdr:col>
                    <xdr:colOff>1152525</xdr:colOff>
                    <xdr:row>46</xdr:row>
                    <xdr:rowOff>419100</xdr:rowOff>
                  </to>
                </anchor>
              </controlPr>
            </control>
          </mc:Choice>
        </mc:AlternateContent>
        <mc:AlternateContent xmlns:mc="http://schemas.openxmlformats.org/markup-compatibility/2006">
          <mc:Choice Requires="x14">
            <control shapeId="31937" r:id="rId114" name="Option Button 193">
              <controlPr defaultSize="0" autoFill="0" autoLine="0" autoPict="0">
                <anchor moveWithCells="1">
                  <from>
                    <xdr:col>6</xdr:col>
                    <xdr:colOff>514350</xdr:colOff>
                    <xdr:row>66</xdr:row>
                    <xdr:rowOff>76200</xdr:rowOff>
                  </from>
                  <to>
                    <xdr:col>6</xdr:col>
                    <xdr:colOff>752475</xdr:colOff>
                    <xdr:row>66</xdr:row>
                    <xdr:rowOff>323850</xdr:rowOff>
                  </to>
                </anchor>
              </controlPr>
            </control>
          </mc:Choice>
        </mc:AlternateContent>
        <mc:AlternateContent xmlns:mc="http://schemas.openxmlformats.org/markup-compatibility/2006">
          <mc:Choice Requires="x14">
            <control shapeId="31938" r:id="rId115" name="Option Button 194">
              <controlPr defaultSize="0" autoFill="0" autoLine="0" autoPict="0">
                <anchor moveWithCells="1">
                  <from>
                    <xdr:col>8</xdr:col>
                    <xdr:colOff>466725</xdr:colOff>
                    <xdr:row>66</xdr:row>
                    <xdr:rowOff>95250</xdr:rowOff>
                  </from>
                  <to>
                    <xdr:col>8</xdr:col>
                    <xdr:colOff>704850</xdr:colOff>
                    <xdr:row>66</xdr:row>
                    <xdr:rowOff>333375</xdr:rowOff>
                  </to>
                </anchor>
              </controlPr>
            </control>
          </mc:Choice>
        </mc:AlternateContent>
        <mc:AlternateContent xmlns:mc="http://schemas.openxmlformats.org/markup-compatibility/2006">
          <mc:Choice Requires="x14">
            <control shapeId="31939" r:id="rId116" name="Group Box 195">
              <controlPr defaultSize="0" autoFill="0" autoPict="0">
                <anchor moveWithCells="1">
                  <from>
                    <xdr:col>6</xdr:col>
                    <xdr:colOff>285750</xdr:colOff>
                    <xdr:row>66</xdr:row>
                    <xdr:rowOff>66675</xdr:rowOff>
                  </from>
                  <to>
                    <xdr:col>9</xdr:col>
                    <xdr:colOff>47625</xdr:colOff>
                    <xdr:row>66</xdr:row>
                    <xdr:rowOff>361950</xdr:rowOff>
                  </to>
                </anchor>
              </controlPr>
            </control>
          </mc:Choice>
        </mc:AlternateContent>
        <mc:AlternateContent xmlns:mc="http://schemas.openxmlformats.org/markup-compatibility/2006">
          <mc:Choice Requires="x14">
            <control shapeId="31940" r:id="rId117" name="Option Button 196">
              <controlPr defaultSize="0" autoFill="0" autoLine="0" autoPict="0">
                <anchor moveWithCells="1">
                  <from>
                    <xdr:col>6</xdr:col>
                    <xdr:colOff>504825</xdr:colOff>
                    <xdr:row>67</xdr:row>
                    <xdr:rowOff>57150</xdr:rowOff>
                  </from>
                  <to>
                    <xdr:col>6</xdr:col>
                    <xdr:colOff>752475</xdr:colOff>
                    <xdr:row>67</xdr:row>
                    <xdr:rowOff>276225</xdr:rowOff>
                  </to>
                </anchor>
              </controlPr>
            </control>
          </mc:Choice>
        </mc:AlternateContent>
        <mc:AlternateContent xmlns:mc="http://schemas.openxmlformats.org/markup-compatibility/2006">
          <mc:Choice Requires="x14">
            <control shapeId="31941" r:id="rId118" name="Option Button 197">
              <controlPr defaultSize="0" autoFill="0" autoLine="0" autoPict="0">
                <anchor moveWithCells="1">
                  <from>
                    <xdr:col>8</xdr:col>
                    <xdr:colOff>466725</xdr:colOff>
                    <xdr:row>67</xdr:row>
                    <xdr:rowOff>57150</xdr:rowOff>
                  </from>
                  <to>
                    <xdr:col>8</xdr:col>
                    <xdr:colOff>666750</xdr:colOff>
                    <xdr:row>67</xdr:row>
                    <xdr:rowOff>285750</xdr:rowOff>
                  </to>
                </anchor>
              </controlPr>
            </control>
          </mc:Choice>
        </mc:AlternateContent>
        <mc:AlternateContent xmlns:mc="http://schemas.openxmlformats.org/markup-compatibility/2006">
          <mc:Choice Requires="x14">
            <control shapeId="31942" r:id="rId119" name="Group Box 198">
              <controlPr defaultSize="0" autoFill="0" autoPict="0">
                <anchor moveWithCells="1">
                  <from>
                    <xdr:col>6</xdr:col>
                    <xdr:colOff>209550</xdr:colOff>
                    <xdr:row>67</xdr:row>
                    <xdr:rowOff>9525</xdr:rowOff>
                  </from>
                  <to>
                    <xdr:col>8</xdr:col>
                    <xdr:colOff>1057275</xdr:colOff>
                    <xdr:row>68</xdr:row>
                    <xdr:rowOff>9525</xdr:rowOff>
                  </to>
                </anchor>
              </controlPr>
            </control>
          </mc:Choice>
        </mc:AlternateContent>
        <mc:AlternateContent xmlns:mc="http://schemas.openxmlformats.org/markup-compatibility/2006">
          <mc:Choice Requires="x14">
            <control shapeId="31943" r:id="rId120" name="Option Button 199">
              <controlPr defaultSize="0" autoFill="0" autoLine="0" autoPict="0">
                <anchor moveWithCells="1">
                  <from>
                    <xdr:col>6</xdr:col>
                    <xdr:colOff>142875</xdr:colOff>
                    <xdr:row>9</xdr:row>
                    <xdr:rowOff>66675</xdr:rowOff>
                  </from>
                  <to>
                    <xdr:col>6</xdr:col>
                    <xdr:colOff>371475</xdr:colOff>
                    <xdr:row>9</xdr:row>
                    <xdr:rowOff>276225</xdr:rowOff>
                  </to>
                </anchor>
              </controlPr>
            </control>
          </mc:Choice>
        </mc:AlternateContent>
        <mc:AlternateContent xmlns:mc="http://schemas.openxmlformats.org/markup-compatibility/2006">
          <mc:Choice Requires="x14">
            <control shapeId="31944" r:id="rId121" name="Option Button 200">
              <controlPr defaultSize="0" autoFill="0" autoLine="0" autoPict="0">
                <anchor moveWithCells="1">
                  <from>
                    <xdr:col>8</xdr:col>
                    <xdr:colOff>133350</xdr:colOff>
                    <xdr:row>9</xdr:row>
                    <xdr:rowOff>57150</xdr:rowOff>
                  </from>
                  <to>
                    <xdr:col>8</xdr:col>
                    <xdr:colOff>371475</xdr:colOff>
                    <xdr:row>9</xdr:row>
                    <xdr:rowOff>295275</xdr:rowOff>
                  </to>
                </anchor>
              </controlPr>
            </control>
          </mc:Choice>
        </mc:AlternateContent>
        <mc:AlternateContent xmlns:mc="http://schemas.openxmlformats.org/markup-compatibility/2006">
          <mc:Choice Requires="x14">
            <control shapeId="31945" r:id="rId122" name="Option Button 201">
              <controlPr defaultSize="0" autoFill="0" autoLine="0" autoPict="0">
                <anchor moveWithCells="1">
                  <from>
                    <xdr:col>8</xdr:col>
                    <xdr:colOff>552450</xdr:colOff>
                    <xdr:row>56</xdr:row>
                    <xdr:rowOff>209550</xdr:rowOff>
                  </from>
                  <to>
                    <xdr:col>8</xdr:col>
                    <xdr:colOff>800100</xdr:colOff>
                    <xdr:row>56</xdr:row>
                    <xdr:rowOff>447675</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c722abcf-5081-49ae-8e94-2af0c04637a8">
      <UserInfo>
        <DisplayName/>
        <AccountId xsi:nil="true"/>
        <AccountType/>
      </UserInfo>
    </Owner>
    <lcf76f155ced4ddcb4097134ff3c332f xmlns="c722abcf-5081-49ae-8e94-2af0c04637a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474E743BF41504DB8261B45D39FB1FA" ma:contentTypeVersion="14" ma:contentTypeDescription="新しいドキュメントを作成します。" ma:contentTypeScope="" ma:versionID="86d7d58d7a1b6f7e827e4ba58b1fe5ef">
  <xsd:schema xmlns:xsd="http://www.w3.org/2001/XMLSchema" xmlns:xs="http://www.w3.org/2001/XMLSchema" xmlns:p="http://schemas.microsoft.com/office/2006/metadata/properties" xmlns:ns2="c722abcf-5081-49ae-8e94-2af0c04637a8" xmlns:ns3="263dbbe5-076b-4606-a03b-9598f5f2f35a" targetNamespace="http://schemas.microsoft.com/office/2006/metadata/properties" ma:root="true" ma:fieldsID="89488d9f835266eb4c916f1e10c7b6d8" ns2:_="" ns3:_="">
    <xsd:import namespace="c722abcf-5081-49ae-8e94-2af0c04637a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22abcf-5081-49ae-8e94-2af0c04637a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9e83d76-b983-4778-9c18-07468b6b2bfd}"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22A1F1-7F07-4DDA-AFE8-A597142BDDD3}">
  <ds:schemaRefs>
    <ds:schemaRef ds:uri="263dbbe5-076b-4606-a03b-9598f5f2f35a"/>
    <ds:schemaRef ds:uri="http://www.w3.org/XML/1998/namespace"/>
    <ds:schemaRef ds:uri="http://schemas.microsoft.com/office/2006/documentManagement/types"/>
    <ds:schemaRef ds:uri="http://purl.org/dc/dcmitype/"/>
    <ds:schemaRef ds:uri="33f003c0-0d95-44a8-96ef-b6b435aaba2f"/>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purl.org/dc/elements/1.1/"/>
    <ds:schemaRef ds:uri="c722abcf-5081-49ae-8e94-2af0c04637a8"/>
  </ds:schemaRefs>
</ds:datastoreItem>
</file>

<file path=customXml/itemProps2.xml><?xml version="1.0" encoding="utf-8"?>
<ds:datastoreItem xmlns:ds="http://schemas.openxmlformats.org/officeDocument/2006/customXml" ds:itemID="{B3DAE3CB-0338-4383-B0D5-D0A851891C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22abcf-5081-49ae-8e94-2af0c04637a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C22685B-D109-4026-BB7D-F49BA4A382A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様式３</vt:lpstr>
      <vt:lpstr>様式３!Print_Area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0x010100A474E743BF41504DB8261B45D39FB1FA</vt:lpwstr>
  </property>
  <property fmtid="{D5CDD505-2E9C-101B-9397-08002B2CF9AE}" pid="3" name="MediaServiceImageTags">
    <vt:lpwstr/>
  </property>
</Properties>
</file>