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hlwlan.sharepoint.com/sites/intm_1468-2/Shared Documents/事前作業/20250710現在判定シート/【データ保護ver.】確定判定シート/05【秋田】判定シート/"/>
    </mc:Choice>
  </mc:AlternateContent>
  <xr:revisionPtr revIDLastSave="80" documentId="13_ncr:1_{968480AB-CEF5-406B-9E0A-AFA0F0CFF211}" xr6:coauthVersionLast="47" xr6:coauthVersionMax="47" xr10:uidLastSave="{142D0923-6445-4B02-B141-A91A5342C994}"/>
  <bookViews>
    <workbookView xWindow="-120" yWindow="-120" windowWidth="29040" windowHeight="15720" tabRatio="829" xr2:uid="{00000000-000D-0000-FFFF-FFFF00000000}"/>
  </bookViews>
  <sheets>
    <sheet name="tejyunsyo" sheetId="61" r:id="rId1"/>
    <sheet name="hyoushi" sheetId="46" r:id="rId2"/>
    <sheet name="todokede" sheetId="58" r:id="rId3"/>
    <sheet name="BT3" sheetId="64" r:id="rId4"/>
    <sheet name="BTkisai" sheetId="63" r:id="rId5"/>
  </sheets>
  <definedNames>
    <definedName name="_Key1" hidden="1">#REF!</definedName>
    <definedName name="_key2" hidden="1">#REF!</definedName>
    <definedName name="_Order1" hidden="1">255</definedName>
    <definedName name="_Sort" hidden="1">#REF!</definedName>
    <definedName name="_xlnm.Print_Area" localSheetId="3">'BT3'!$A$1:$J$97</definedName>
    <definedName name="_xlnm.Print_Area" localSheetId="4">BTkisai!$A$1:$C$19</definedName>
    <definedName name="_xlnm.Print_Area" localSheetId="1">hyoushi!$A$1:$F$29</definedName>
    <definedName name="_xlnm.Print_Area" localSheetId="0">tejyunsyo!$A$1:$I$39</definedName>
    <definedName name="_xlnm.Print_Area" localSheetId="2">todokede!$A$1:$U$46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64" l="1"/>
  <c r="M6" i="64"/>
  <c r="M7" i="64"/>
  <c r="M8" i="64"/>
  <c r="M9" i="64"/>
  <c r="Q9" i="64"/>
  <c r="R9" i="64"/>
  <c r="S9" i="64"/>
  <c r="M10" i="64"/>
  <c r="M11" i="64"/>
  <c r="O11" i="64"/>
  <c r="M12" i="64"/>
  <c r="O12" i="64"/>
  <c r="M15" i="64"/>
  <c r="M16" i="64"/>
  <c r="M19" i="64"/>
  <c r="M20" i="64"/>
  <c r="M21" i="64"/>
  <c r="O21" i="64"/>
  <c r="M23" i="64"/>
  <c r="M24" i="64"/>
  <c r="M25" i="64"/>
  <c r="M26" i="64" a="1"/>
  <c r="M26" i="64" s="1"/>
  <c r="M27" i="64"/>
  <c r="M28" i="64"/>
  <c r="M29" i="64"/>
  <c r="M30" i="64"/>
  <c r="M31" i="64"/>
  <c r="M33" i="64"/>
  <c r="M34" i="64"/>
  <c r="M35" i="64"/>
  <c r="M36" i="64"/>
  <c r="M37" i="64"/>
  <c r="M40" i="64"/>
  <c r="M41" i="64"/>
  <c r="M42" i="64"/>
  <c r="D44" i="64"/>
  <c r="M46" i="64"/>
  <c r="M47" i="64"/>
  <c r="M49" i="64"/>
  <c r="M50" i="64"/>
  <c r="M51" i="64"/>
  <c r="M52" i="64"/>
  <c r="M53" i="64"/>
  <c r="M54" i="64"/>
  <c r="K55" i="64"/>
  <c r="L55" i="64"/>
  <c r="M56" i="64"/>
  <c r="M57" i="64"/>
  <c r="M58" i="64"/>
  <c r="M59" i="64"/>
  <c r="M60" i="64"/>
  <c r="M61" i="64"/>
  <c r="M62" i="64"/>
  <c r="M63" i="64"/>
  <c r="M64" i="64"/>
  <c r="M65" i="64"/>
  <c r="K66" i="64"/>
  <c r="M66" i="64" s="1"/>
  <c r="M67" i="64"/>
  <c r="M68" i="64"/>
  <c r="M69" i="64"/>
  <c r="M71" i="64"/>
  <c r="M72" i="64"/>
  <c r="M73" i="64"/>
  <c r="M74" i="64"/>
  <c r="M75" i="64"/>
  <c r="M76" i="64" a="1"/>
  <c r="M76" i="64" s="1"/>
  <c r="M77" i="64" a="1"/>
  <c r="M77" i="64" s="1"/>
  <c r="M55" i="6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A569A09D-9850-4DF5-AD7A-1F7412321BB2}">
      <text>
        <r>
          <rPr>
            <b/>
            <sz val="9"/>
            <color indexed="81"/>
            <rFont val="MS P ゴシック"/>
            <family val="3"/>
            <charset val="128"/>
          </rPr>
          <t>STEP2
必要事項を記入のうえ印刷する。
その後、手順書へ戻る。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U10" authorId="0" shapeId="0" xr:uid="{5DE30553-CFA1-47B6-B9D5-6CD20D8426EA}">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0" shapeId="0" xr:uid="{1FB1F9CA-02C8-48B7-9EED-0A51EDF3E2C1}">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1" shapeId="0" xr:uid="{849B7954-BB67-4D0A-8FAC-748D78828059}">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<sst xmlns="http://schemas.openxmlformats.org/spreadsheetml/2006/main" count="281" uniqueCount="232">
  <si>
    <t>施設基準等の定例報告に係る書類の作成について</t>
    <phoneticPr fontId="1"/>
  </si>
  <si>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</si>
  <si>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「③施設基準の届出の確認について（報告）」を作成する。    </t>
    <rPh sb="22" eb="24">
      <t>サクセイ</t>
    </rPh>
    <phoneticPr fontId="1"/>
  </si>
  <si>
    <t>※「③施設基準の届出の確認について（報告）」の　「ア」に該当した場合は、「③施設基準の届出の確認について（報告）」は提出不要です。（必須提出物の①、②のみ提出してください。）</t>
    <rPh sb="28" eb="30">
      <t>ガイトウ</t>
    </rPh>
    <rPh sb="32" eb="34">
      <t>バアイ</t>
    </rPh>
    <rPh sb="58" eb="60">
      <t>テイシュツ</t>
    </rPh>
    <rPh sb="60" eb="62">
      <t>フヨウ</t>
    </rPh>
    <rPh sb="77" eb="79">
      <t>テイシュツ</t>
    </rPh>
    <phoneticPr fontId="1"/>
  </si>
  <si>
    <t>※④の辞退届はＨＰよりダウンロードしてください。</t>
    <phoneticPr fontId="1"/>
  </si>
  <si>
    <t>「②別紙様式３」を作成する。</t>
    <rPh sb="2" eb="4">
      <t>ベッシ</t>
    </rPh>
    <rPh sb="4" eb="6">
      <t>ヨウシキ</t>
    </rPh>
    <rPh sb="9" eb="11">
      <t>サクセイ</t>
    </rPh>
    <phoneticPr fontId="1"/>
  </si>
  <si>
    <r>
      <t>必要な提出物を</t>
    </r>
    <r>
      <rPr>
        <b/>
        <sz val="11"/>
        <color rgb="FFFF0000"/>
        <rFont val="ＭＳ Ｐゴシック"/>
        <family val="3"/>
        <charset val="128"/>
      </rPr>
      <t>片面で</t>
    </r>
    <r>
      <rPr>
        <sz val="11"/>
        <color theme="1"/>
        <rFont val="ＭＳ Ｐゴシック"/>
        <family val="3"/>
        <charset val="128"/>
      </rPr>
      <t>印刷する。</t>
    </r>
    <rPh sb="0" eb="2">
      <t>ヒツヨウ</t>
    </rPh>
    <rPh sb="3" eb="5">
      <t>テイシュツ</t>
    </rPh>
    <rPh sb="5" eb="6">
      <t>ブツ</t>
    </rPh>
    <rPh sb="7" eb="9">
      <t>カタメン</t>
    </rPh>
    <rPh sb="10" eb="12">
      <t>インサツ</t>
    </rPh>
    <phoneticPr fontId="1"/>
  </si>
  <si>
    <t>別紙</t>
    <rPh sb="0" eb="2">
      <t>ベッシ</t>
    </rPh>
    <phoneticPr fontId="14"/>
  </si>
  <si>
    <t>【保険薬局】</t>
    <rPh sb="1" eb="3">
      <t>ホケン</t>
    </rPh>
    <rPh sb="3" eb="5">
      <t>ヤッキョク</t>
    </rPh>
    <phoneticPr fontId="14"/>
  </si>
  <si>
    <t xml:space="preserve"> ※　この用紙を「施設基準等の届出状況の報告書」に表紙として添付してください。</t>
    <rPh sb="5" eb="7">
      <t>ヨウシ</t>
    </rPh>
    <rPh sb="25" eb="27">
      <t>ヒョウシ</t>
    </rPh>
    <rPh sb="30" eb="32">
      <t>テンプ</t>
    </rPh>
    <phoneticPr fontId="14"/>
  </si>
  <si>
    <t>　整 理 番 号</t>
    <rPh sb="1" eb="2">
      <t>ヒトシ</t>
    </rPh>
    <rPh sb="3" eb="4">
      <t>リ</t>
    </rPh>
    <rPh sb="5" eb="6">
      <t>バン</t>
    </rPh>
    <rPh sb="7" eb="8">
      <t>ゴウ</t>
    </rPh>
    <phoneticPr fontId="14"/>
  </si>
  <si>
    <t>※整理番号の記入は不要です。</t>
    <rPh sb="1" eb="3">
      <t>セイリ</t>
    </rPh>
    <rPh sb="3" eb="5">
      <t>バンゴウ</t>
    </rPh>
    <rPh sb="6" eb="8">
      <t>キニュウ</t>
    </rPh>
    <rPh sb="9" eb="11">
      <t>フヨウ</t>
    </rPh>
    <phoneticPr fontId="14"/>
  </si>
  <si>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4"/>
  </si>
  <si>
    <t>別添のとおり報告します。</t>
    <rPh sb="0" eb="2">
      <t>ベッテン</t>
    </rPh>
    <rPh sb="6" eb="8">
      <t>ホウコク</t>
    </rPh>
    <phoneticPr fontId="14"/>
  </si>
  <si>
    <t>令和　　　年　　　月　　　日</t>
    <rPh sb="0" eb="2">
      <t>レイワ</t>
    </rPh>
    <rPh sb="5" eb="6">
      <t>ネン</t>
    </rPh>
    <rPh sb="9" eb="10">
      <t>ガツ</t>
    </rPh>
    <rPh sb="13" eb="14">
      <t>ニチ</t>
    </rPh>
    <phoneticPr fontId="14"/>
  </si>
  <si>
    <t>所在地</t>
    <rPh sb="0" eb="3">
      <t>ショザイチ</t>
    </rPh>
    <phoneticPr fontId="14"/>
  </si>
  <si>
    <t>〒　　　　－</t>
    <phoneticPr fontId="9"/>
  </si>
  <si>
    <t>名称</t>
    <rPh sb="0" eb="2">
      <t>メイショウ</t>
    </rPh>
    <phoneticPr fontId="14"/>
  </si>
  <si>
    <t>開設者名</t>
    <rPh sb="0" eb="2">
      <t>カイセツ</t>
    </rPh>
    <rPh sb="2" eb="3">
      <t>シャ</t>
    </rPh>
    <rPh sb="3" eb="4">
      <t>メイ</t>
    </rPh>
    <phoneticPr fontId="14"/>
  </si>
  <si>
    <t>報告担当者所属課所名</t>
    <rPh sb="0" eb="2">
      <t>ホウコク</t>
    </rPh>
    <rPh sb="2" eb="5">
      <t>タントウシャ</t>
    </rPh>
    <rPh sb="5" eb="7">
      <t>ショゾク</t>
    </rPh>
    <rPh sb="7" eb="9">
      <t>カショ</t>
    </rPh>
    <rPh sb="9" eb="10">
      <t>メイ</t>
    </rPh>
    <phoneticPr fontId="14"/>
  </si>
  <si>
    <t>報告担当者名</t>
    <rPh sb="0" eb="2">
      <t>ホウコク</t>
    </rPh>
    <rPh sb="2" eb="5">
      <t>タントウシャ</t>
    </rPh>
    <rPh sb="5" eb="6">
      <t>メイ</t>
    </rPh>
    <phoneticPr fontId="14"/>
  </si>
  <si>
    <t>電話番号</t>
    <rPh sb="0" eb="2">
      <t>デンワ</t>
    </rPh>
    <rPh sb="2" eb="4">
      <t>バンゴウ</t>
    </rPh>
    <phoneticPr fontId="14"/>
  </si>
  <si>
    <t>（　　　　　　）　　　　－</t>
    <phoneticPr fontId="14"/>
  </si>
  <si>
    <t>ファクシミリ番号</t>
    <rPh sb="6" eb="8">
      <t>バンゴウ</t>
    </rPh>
    <phoneticPr fontId="14"/>
  </si>
  <si>
    <t>東 北 厚 生 局 長　　様</t>
    <rPh sb="0" eb="1">
      <t>ヒガシ</t>
    </rPh>
    <rPh sb="2" eb="3">
      <t>キタ</t>
    </rPh>
    <rPh sb="4" eb="5">
      <t>アツシ</t>
    </rPh>
    <rPh sb="6" eb="7">
      <t>ショウ</t>
    </rPh>
    <rPh sb="8" eb="9">
      <t>キョク</t>
    </rPh>
    <rPh sb="10" eb="11">
      <t>チョウ</t>
    </rPh>
    <rPh sb="13" eb="14">
      <t>サマ</t>
    </rPh>
    <phoneticPr fontId="14"/>
  </si>
  <si>
    <t>別紙３－２</t>
    <rPh sb="0" eb="2">
      <t>ベッシ</t>
    </rPh>
    <phoneticPr fontId="1"/>
  </si>
  <si>
    <t>　施設基準の届出の確認について（報告）</t>
    <phoneticPr fontId="1"/>
  </si>
  <si>
    <t>　　８月１日現在、貴薬局が届け出ている施設基準について、次の「ア」または「イ」のいずれに該当するかご確認ください。</t>
    <phoneticPr fontId="1"/>
  </si>
  <si>
    <t>ア　届け出ている施設基準のすべてについて、要件を満た
　している場合</t>
    <rPh sb="24" eb="25">
      <t>ミ</t>
    </rPh>
    <phoneticPr fontId="1"/>
  </si>
  <si>
    <t>提出不要</t>
    <phoneticPr fontId="1"/>
  </si>
  <si>
    <t>イ　届け出ている施設基準のうち、要件を満たしていないものがある場合</t>
    <phoneticPr fontId="1"/>
  </si>
  <si>
    <t>下の報告欄の</t>
    <phoneticPr fontId="1"/>
  </si>
  <si>
    <t>　　 枠 内 　　　</t>
    <phoneticPr fontId="1"/>
  </si>
  <si>
    <t>に要件を満たしていない施設基準名を記入のうえ、</t>
    <phoneticPr fontId="1"/>
  </si>
  <si>
    <r>
      <rPr>
        <b/>
        <sz val="12"/>
        <rFont val="ＭＳ Ｐゴシック"/>
        <family val="3"/>
        <charset val="128"/>
      </rPr>
      <t>　提出</t>
    </r>
    <r>
      <rPr>
        <sz val="12"/>
        <rFont val="ＭＳ Ｐゴシック"/>
        <family val="3"/>
        <charset val="128"/>
      </rPr>
      <t>してください。</t>
    </r>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</si>
  <si>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</si>
  <si>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</si>
  <si>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※記入した施設基準については、併せて「辞退届」を提出してください。</t>
    <phoneticPr fontId="1"/>
  </si>
  <si>
    <t>令和　　　年　　　月　　　日</t>
  </si>
  <si>
    <t>東北厚生局長　殿</t>
  </si>
  <si>
    <t>保険薬局　：　保険薬局コード　　　　　　　　　　</t>
  </si>
  <si>
    <t>所在地</t>
  </si>
  <si>
    <t>名　称</t>
  </si>
  <si>
    <t>開設者　　</t>
  </si>
  <si>
    <t>電話番号　</t>
    <phoneticPr fontId="1"/>
  </si>
  <si>
    <t>　　　　　―　　　　  ―　 　　　（担当：　　　　　　）　</t>
  </si>
  <si>
    <t>（別紙様式３）</t>
    <rPh sb="1" eb="3">
      <t>ベッシ</t>
    </rPh>
    <rPh sb="3" eb="5">
      <t>ヨウシキ</t>
    </rPh>
    <phoneticPr fontId="14"/>
  </si>
  <si>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4"/>
  </si>
  <si>
    <t>都道府県名</t>
    <rPh sb="0" eb="4">
      <t>トドウフケン</t>
    </rPh>
    <rPh sb="4" eb="5">
      <t>メイ</t>
    </rPh>
    <phoneticPr fontId="14"/>
  </si>
  <si>
    <t>　 薬局コード</t>
    <rPh sb="2" eb="4">
      <t>ヤッキョク</t>
    </rPh>
    <phoneticPr fontId="14"/>
  </si>
  <si>
    <t>　</t>
    <phoneticPr fontId="14"/>
  </si>
  <si>
    <t>（※レセプトに記載する７桁の数字を記入すること。）</t>
    <phoneticPr fontId="14"/>
  </si>
  <si>
    <t>　 保険薬局名</t>
    <rPh sb="2" eb="4">
      <t>ホケン</t>
    </rPh>
    <rPh sb="4" eb="6">
      <t>ヤッキョク</t>
    </rPh>
    <rPh sb="6" eb="7">
      <t>メイ</t>
    </rPh>
    <phoneticPr fontId="14"/>
  </si>
  <si>
    <t>個人立</t>
    <phoneticPr fontId="14"/>
  </si>
  <si>
    <t>法人立</t>
    <phoneticPr fontId="14"/>
  </si>
  <si>
    <r>
      <t>　 指定年月日</t>
    </r>
    <r>
      <rPr>
        <sz val="8"/>
        <color theme="1"/>
        <rFont val="ＭＳ Ｐゴシック"/>
        <family val="3"/>
        <charset val="128"/>
      </rPr>
      <t/>
    </r>
    <rPh sb="2" eb="4">
      <t>シテイ</t>
    </rPh>
    <rPh sb="4" eb="7">
      <t>ネンガッピ</t>
    </rPh>
    <phoneticPr fontId="14"/>
  </si>
  <si>
    <t>　　　　　　　　　 昭和　　　　　　　 　平成　　　　 　　　　　　　令和　</t>
    <rPh sb="10" eb="12">
      <t>ショウワ</t>
    </rPh>
    <rPh sb="21" eb="23">
      <t>ヘイセイ</t>
    </rPh>
    <rPh sb="35" eb="37">
      <t>レイワ</t>
    </rPh>
    <phoneticPr fontId="14"/>
  </si>
  <si>
    <t>※全ての保険薬局が和暦で記入。
※記載の薬局コードを初めて取得した年月日を記入（指定更新後の指定年月日でない）。</t>
    <rPh sb="1" eb="2">
      <t>スベ</t>
    </rPh>
    <rPh sb="26" eb="27">
      <t>ハジ</t>
    </rPh>
    <phoneticPr fontId="14"/>
  </si>
  <si>
    <t>　 遡及指定※が認められた保険薬局への該当</t>
    <rPh sb="4" eb="6">
      <t>シテイ</t>
    </rPh>
    <rPh sb="8" eb="9">
      <t>ミト</t>
    </rPh>
    <rPh sb="13" eb="15">
      <t>ホケン</t>
    </rPh>
    <rPh sb="15" eb="17">
      <t>ヤッキョク</t>
    </rPh>
    <rPh sb="19" eb="21">
      <t>ガイトウ</t>
    </rPh>
    <phoneticPr fontId="14"/>
  </si>
  <si>
    <t xml:space="preserve">該当 （遡及指定が認められた）　　　 </t>
    <rPh sb="0" eb="2">
      <t>ガイトウ</t>
    </rPh>
    <phoneticPr fontId="14"/>
  </si>
  <si>
    <t>　　　　　　非該当</t>
    <rPh sb="6" eb="9">
      <t>ヒガイトウ</t>
    </rPh>
    <phoneticPr fontId="14"/>
  </si>
  <si>
    <t>保険薬剤師数</t>
    <rPh sb="0" eb="2">
      <t>ホケン</t>
    </rPh>
    <rPh sb="2" eb="5">
      <t>ヤクザイシ</t>
    </rPh>
    <rPh sb="5" eb="6">
      <t>スウ</t>
    </rPh>
    <phoneticPr fontId="14"/>
  </si>
  <si>
    <r>
      <t xml:space="preserve">・実人員
</t>
    </r>
    <r>
      <rPr>
        <sz val="8"/>
        <rFont val="ＭＳ Ｐゴシック"/>
        <family val="3"/>
        <charset val="128"/>
      </rPr>
      <t>（常勤＋非常勤）</t>
    </r>
    <rPh sb="1" eb="4">
      <t>ジツジンイン</t>
    </rPh>
    <rPh sb="6" eb="8">
      <t>ジョウキン</t>
    </rPh>
    <rPh sb="9" eb="12">
      <t>ヒジョウキン</t>
    </rPh>
    <phoneticPr fontId="14"/>
  </si>
  <si>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※常勤人数と非常勤の常勤換算した人数の合計（小数点以下第２位四捨五入）</t>
    </r>
    <rPh sb="1" eb="3">
      <t>ジョウキン</t>
    </rPh>
    <rPh sb="3" eb="5">
      <t>カンサン</t>
    </rPh>
    <phoneticPr fontId="14"/>
  </si>
  <si>
    <t xml:space="preserve"> </t>
    <phoneticPr fontId="14"/>
  </si>
  <si>
    <t>事務職員数</t>
    <rPh sb="0" eb="2">
      <t>ジム</t>
    </rPh>
    <rPh sb="2" eb="4">
      <t>ショクイン</t>
    </rPh>
    <rPh sb="4" eb="5">
      <t>スウ</t>
    </rPh>
    <phoneticPr fontId="14"/>
  </si>
  <si>
    <r>
      <t xml:space="preserve">・実人員
</t>
    </r>
    <r>
      <rPr>
        <sz val="8"/>
        <rFont val="ＭＳ Ｐゴシック"/>
        <family val="3"/>
        <charset val="128"/>
      </rPr>
      <t>（常勤＋非常勤）</t>
    </r>
    <rPh sb="1" eb="4">
      <t>ジツジンイン</t>
    </rPh>
    <phoneticPr fontId="14"/>
  </si>
  <si>
    <t>１．調剤基本料</t>
    <rPh sb="2" eb="4">
      <t>チョウザイ</t>
    </rPh>
    <rPh sb="4" eb="7">
      <t>キホンリョウ</t>
    </rPh>
    <phoneticPr fontId="14"/>
  </si>
  <si>
    <t>　調剤基本料１</t>
    <rPh sb="1" eb="3">
      <t>チョウザイ</t>
    </rPh>
    <rPh sb="3" eb="6">
      <t>キホンリョウ</t>
    </rPh>
    <phoneticPr fontId="14"/>
  </si>
  <si>
    <t>　調剤基本料２</t>
    <rPh sb="1" eb="3">
      <t>チョウザイ</t>
    </rPh>
    <rPh sb="3" eb="6">
      <t>キホンリョウ</t>
    </rPh>
    <phoneticPr fontId="14"/>
  </si>
  <si>
    <t>　　調剤基本料３－イ</t>
    <rPh sb="2" eb="4">
      <t>チョウザイ</t>
    </rPh>
    <rPh sb="4" eb="7">
      <t>キホンリョウ</t>
    </rPh>
    <phoneticPr fontId="14"/>
  </si>
  <si>
    <t>　　調剤基本料３－ロ</t>
    <phoneticPr fontId="14"/>
  </si>
  <si>
    <t>　　調剤基本料３－ハ</t>
    <rPh sb="2" eb="4">
      <t>チョウザイ</t>
    </rPh>
    <rPh sb="4" eb="7">
      <t>キホンリョウ</t>
    </rPh>
    <phoneticPr fontId="14"/>
  </si>
  <si>
    <t>　　特別調剤基本料A</t>
    <rPh sb="2" eb="4">
      <t>トクベツ</t>
    </rPh>
    <rPh sb="4" eb="6">
      <t>チョウザイ</t>
    </rPh>
    <rPh sb="6" eb="9">
      <t>キホンリョウ</t>
    </rPh>
    <phoneticPr fontId="14"/>
  </si>
  <si>
    <t>　　特別調剤基本料B</t>
    <rPh sb="2" eb="4">
      <t>トクベツ</t>
    </rPh>
    <rPh sb="4" eb="6">
      <t>チョウザイ</t>
    </rPh>
    <rPh sb="6" eb="9">
      <t>キホンリョウ</t>
    </rPh>
    <phoneticPr fontId="14"/>
  </si>
  <si>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4"/>
  </si>
  <si>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4"/>
  </si>
  <si>
    <t>イ　前年５月１日から当年３月末までに新規指定された保険薬局の場合は指定された日の属する月の翌月を記入すること。
（※前年４月末までに指定された場合及び遡及指定が認められた場合は記入不要）</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rPh sb="58" eb="60">
      <t>ゼンネン</t>
    </rPh>
    <rPh sb="61" eb="62">
      <t>ガツ</t>
    </rPh>
    <rPh sb="62" eb="63">
      <t>マツ</t>
    </rPh>
    <rPh sb="66" eb="68">
      <t>シテイ</t>
    </rPh>
    <rPh sb="71" eb="73">
      <t>バアイ</t>
    </rPh>
    <rPh sb="73" eb="74">
      <t>オヨ</t>
    </rPh>
    <rPh sb="75" eb="77">
      <t>ソキュウ</t>
    </rPh>
    <rPh sb="77" eb="79">
      <t>シテイ</t>
    </rPh>
    <rPh sb="80" eb="81">
      <t>ミト</t>
    </rPh>
    <rPh sb="85" eb="87">
      <t>バアイ</t>
    </rPh>
    <rPh sb="88" eb="90">
      <t>キニュウ</t>
    </rPh>
    <rPh sb="90" eb="92">
      <t>フヨウ</t>
    </rPh>
    <phoneticPr fontId="14"/>
  </si>
  <si>
    <t>②　１月あたりの処方箋受付回数</t>
    <rPh sb="3" eb="4">
      <t>ツキ</t>
    </rPh>
    <rPh sb="8" eb="11">
      <t>ショホウセン</t>
    </rPh>
    <rPh sb="11" eb="13">
      <t>ウケツケ</t>
    </rPh>
    <rPh sb="13" eb="15">
      <t>カイスウ</t>
    </rPh>
    <phoneticPr fontId="14"/>
  </si>
  <si>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4"/>
  </si>
  <si>
    <t>③　保険医療機関に係る処方箋集中率
（小数点以下第２位を切り上げて計算し、小数点第１位まで記入すること）</t>
    <rPh sb="37" eb="40">
      <t>ショウスウテン</t>
    </rPh>
    <rPh sb="40" eb="41">
      <t>ダイ</t>
    </rPh>
    <rPh sb="42" eb="43">
      <t>イ</t>
    </rPh>
    <rPh sb="45" eb="47">
      <t>キニュウ</t>
    </rPh>
    <phoneticPr fontId="14"/>
  </si>
  <si>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</si>
  <si>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</si>
  <si>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</si>
  <si>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④ 所属するグループの有無</t>
    <rPh sb="11" eb="13">
      <t>ウム</t>
    </rPh>
    <phoneticPr fontId="14"/>
  </si>
  <si>
    <t>あり</t>
    <phoneticPr fontId="14"/>
  </si>
  <si>
    <t>なし</t>
  </si>
  <si>
    <t>ア 所属するグループ名（※調剤基本料の区分によらず、所属するグループがある全ての保険薬局が回答）</t>
    <phoneticPr fontId="14"/>
  </si>
  <si>
    <t>（※④を「あり」と記入した場合に記入）</t>
    <rPh sb="9" eb="11">
      <t>キニュウ</t>
    </rPh>
    <rPh sb="13" eb="15">
      <t>バアイ</t>
    </rPh>
    <rPh sb="16" eb="18">
      <t>キニュウ</t>
    </rPh>
    <phoneticPr fontId="14"/>
  </si>
  <si>
    <t>イ 同一グループ内の保険薬局の数（当該保険薬局を含む）</t>
    <phoneticPr fontId="14"/>
  </si>
  <si>
    <t>ウ グループ内の1月あたりの処方箋受付回数の合計</t>
    <phoneticPr fontId="14"/>
  </si>
  <si>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4"/>
  </si>
  <si>
    <t xml:space="preserve">
該当薬局あり</t>
    <rPh sb="1" eb="3">
      <t>ガイトウ</t>
    </rPh>
    <rPh sb="3" eb="5">
      <t>ヤッキョク</t>
    </rPh>
    <phoneticPr fontId="14"/>
  </si>
  <si>
    <t xml:space="preserve">
該当薬局なし</t>
    <rPh sb="1" eb="3">
      <t>ガイトウ</t>
    </rPh>
    <rPh sb="3" eb="5">
      <t>ヤッキョク</t>
    </rPh>
    <phoneticPr fontId="14"/>
  </si>
  <si>
    <t>⑤ 特定の保険医療機関と不動産の賃貸借取引等の有無
（※調剤基本料の位置づけによらず、全ての保険薬局が実態どおりに回答）</t>
    <phoneticPr fontId="14"/>
  </si>
  <si>
    <t>　　　　　　　あり</t>
    <phoneticPr fontId="14"/>
  </si>
  <si>
    <t>なし</t>
    <phoneticPr fontId="14"/>
  </si>
  <si>
    <t>（※⑤を「あり」と記入した場合に記入）</t>
    <rPh sb="9" eb="11">
      <t>キニュウ</t>
    </rPh>
    <rPh sb="13" eb="15">
      <t>バアイ</t>
    </rPh>
    <rPh sb="16" eb="18">
      <t>キニュウ</t>
    </rPh>
    <phoneticPr fontId="14"/>
  </si>
  <si>
    <t>・ 賃貸借取引等がある保険医療機関の種別</t>
    <phoneticPr fontId="14"/>
  </si>
  <si>
    <t>・ 賃貸借取引等がある保険医療機関の名称</t>
    <rPh sb="18" eb="20">
      <t>メイショウ</t>
    </rPh>
    <phoneticPr fontId="14"/>
  </si>
  <si>
    <t>・ 賃貸借取引等がある保険医療機関に係る処方箋集中率</t>
    <phoneticPr fontId="14"/>
  </si>
  <si>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4"/>
  </si>
  <si>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4"/>
  </si>
  <si>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4"/>
  </si>
  <si>
    <t>ア  保険医療機関と直接不動産の賃貸借取引（保険医療機関及び保険薬局の開設者の近親者又は法人の役員が名義人となっている場合を含む）がある</t>
    <rPh sb="10" eb="12">
      <t>チョクセツ</t>
    </rPh>
    <phoneticPr fontId="14"/>
  </si>
  <si>
    <t>該当</t>
  </si>
  <si>
    <t>非該当</t>
    <rPh sb="0" eb="3">
      <t>ヒガイトウ</t>
    </rPh>
    <phoneticPr fontId="14"/>
  </si>
  <si>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4"/>
  </si>
  <si>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4"/>
  </si>
  <si>
    <t xml:space="preserve"> エ 保険薬局が所有する施設・設備を保険医療機関に貸与している</t>
    <rPh sb="12" eb="14">
      <t>シセツ</t>
    </rPh>
    <rPh sb="18" eb="20">
      <t>ホケン</t>
    </rPh>
    <rPh sb="20" eb="22">
      <t>イリョウ</t>
    </rPh>
    <rPh sb="22" eb="24">
      <t>キカン</t>
    </rPh>
    <phoneticPr fontId="14"/>
  </si>
  <si>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4"/>
  </si>
  <si>
    <t>⑥ 調剤基本料の注４の減算への該当性　（※全ての保険薬局が回答）</t>
    <phoneticPr fontId="14"/>
  </si>
  <si>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4"/>
  </si>
  <si>
    <t>ア 妥結率が5割以下の保険薬局への該当</t>
    <phoneticPr fontId="14"/>
  </si>
  <si>
    <t>　　　　　　　　該当</t>
    <rPh sb="8" eb="10">
      <t>ガイトウ</t>
    </rPh>
    <phoneticPr fontId="14"/>
  </si>
  <si>
    <t>イ 妥結率等の報告の有無</t>
    <rPh sb="2" eb="5">
      <t>ダケツリツ</t>
    </rPh>
    <phoneticPr fontId="14"/>
  </si>
  <si>
    <t>　　　　　　　　報告していない</t>
    <rPh sb="8" eb="10">
      <t>ホウコク</t>
    </rPh>
    <phoneticPr fontId="14"/>
  </si>
  <si>
    <t>　　　　　　報告している</t>
    <rPh sb="6" eb="8">
      <t>ホウコク</t>
    </rPh>
    <phoneticPr fontId="14"/>
  </si>
  <si>
    <t>ウ 薬剤師のかかりつけ機能に係る基本的な業務を実施していない保険薬局への該当</t>
    <phoneticPr fontId="14"/>
  </si>
  <si>
    <t>薬局コード：</t>
    <phoneticPr fontId="14"/>
  </si>
  <si>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4"/>
  </si>
  <si>
    <t>　　　　　　　　届出している</t>
    <rPh sb="8" eb="10">
      <t>トドケデ</t>
    </rPh>
    <phoneticPr fontId="14"/>
  </si>
  <si>
    <t>　　　　　　届出していない</t>
    <phoneticPr fontId="14"/>
  </si>
  <si>
    <t>　　　　　　　　該当　（対象地域名：　　　　　　　　　　　　　　）</t>
    <rPh sb="8" eb="10">
      <t>ガイトウ</t>
    </rPh>
    <rPh sb="12" eb="14">
      <t>タイショウ</t>
    </rPh>
    <rPh sb="14" eb="16">
      <t>チイキ</t>
    </rPh>
    <rPh sb="16" eb="17">
      <t>メイ</t>
    </rPh>
    <phoneticPr fontId="14"/>
  </si>
  <si>
    <t xml:space="preserve"> 　　　　　 非該当</t>
    <rPh sb="7" eb="10">
      <t>ヒガイトウ</t>
    </rPh>
    <phoneticPr fontId="14"/>
  </si>
  <si>
    <t>　　</t>
    <phoneticPr fontId="14"/>
  </si>
  <si>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4"/>
  </si>
  <si>
    <t>　加算１</t>
    <rPh sb="1" eb="3">
      <t>カサン</t>
    </rPh>
    <phoneticPr fontId="14"/>
  </si>
  <si>
    <t>　加算２</t>
    <rPh sb="1" eb="3">
      <t>カサン</t>
    </rPh>
    <phoneticPr fontId="14"/>
  </si>
  <si>
    <t>　　加算３</t>
    <rPh sb="2" eb="4">
      <t>カサン</t>
    </rPh>
    <phoneticPr fontId="14"/>
  </si>
  <si>
    <t>　　加算４</t>
    <rPh sb="2" eb="4">
      <t>カサン</t>
    </rPh>
    <phoneticPr fontId="14"/>
  </si>
  <si>
    <t>　　届出していない</t>
    <rPh sb="2" eb="4">
      <t>トドケデ</t>
    </rPh>
    <phoneticPr fontId="14"/>
  </si>
  <si>
    <t>① 備蓄医療用医薬品数
（※「届出していない」場合も記入が必要）</t>
    <rPh sb="4" eb="7">
      <t>イリョウヨウ</t>
    </rPh>
    <phoneticPr fontId="14"/>
  </si>
  <si>
    <t>② 要指導医薬品及び一般用医薬品の合計品目数
（※「届出していない」場合も記入が必要）</t>
    <rPh sb="17" eb="19">
      <t>ゴウケイ</t>
    </rPh>
    <rPh sb="19" eb="22">
      <t>ヒンモクスウ</t>
    </rPh>
    <phoneticPr fontId="14"/>
  </si>
  <si>
    <t>４．連携強化加算</t>
    <rPh sb="2" eb="4">
      <t>レンケイ</t>
    </rPh>
    <rPh sb="4" eb="6">
      <t>キョウカ</t>
    </rPh>
    <rPh sb="6" eb="8">
      <t>カサン</t>
    </rPh>
    <phoneticPr fontId="14"/>
  </si>
  <si>
    <t>届出している</t>
    <rPh sb="0" eb="2">
      <t>トドケデ</t>
    </rPh>
    <phoneticPr fontId="14"/>
  </si>
  <si>
    <t>届出していない</t>
    <rPh sb="0" eb="2">
      <t>トドケデ</t>
    </rPh>
    <phoneticPr fontId="14"/>
  </si>
  <si>
    <t>　　　　加算１　　　　</t>
    <rPh sb="4" eb="6">
      <t>カサン</t>
    </rPh>
    <phoneticPr fontId="14"/>
  </si>
  <si>
    <t>加算２</t>
    <phoneticPr fontId="14"/>
  </si>
  <si>
    <t>　 加算３</t>
    <phoneticPr fontId="14"/>
  </si>
  <si>
    <t>　　届出していない</t>
    <phoneticPr fontId="14"/>
  </si>
  <si>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</si>
  <si>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該当</t>
    <rPh sb="0" eb="2">
      <t>ガイトウ</t>
    </rPh>
    <phoneticPr fontId="14"/>
  </si>
  <si>
    <t>② 新指標の割合（小数点以下切り捨て）</t>
    <phoneticPr fontId="14"/>
  </si>
  <si>
    <r>
      <rPr>
        <sz val="8"/>
        <rFont val="ＭＳ Ｐゴシック"/>
        <family val="3"/>
        <charset val="128"/>
      </rPr>
      <t>③ カットオフ値の割合</t>
    </r>
    <r>
      <rPr>
        <sz val="9"/>
        <rFont val="ＭＳ Ｐゴシック"/>
        <family val="3"/>
        <charset val="128"/>
      </rPr>
      <t xml:space="preserve">
</t>
    </r>
    <r>
      <rPr>
        <sz val="6"/>
        <rFont val="ＭＳ Ｐゴシック"/>
        <family val="3"/>
        <charset val="128"/>
      </rPr>
      <t>（小数点以下切り捨て）</t>
    </r>
    <rPh sb="7" eb="8">
      <t>チ</t>
    </rPh>
    <rPh sb="9" eb="11">
      <t>ワリアイ</t>
    </rPh>
    <phoneticPr fontId="14"/>
  </si>
  <si>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4"/>
  </si>
  <si>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4"/>
  </si>
  <si>
    <t>非該当</t>
    <rPh sb="0" eb="1">
      <t>トウ</t>
    </rPh>
    <phoneticPr fontId="14"/>
  </si>
  <si>
    <t>加算１</t>
    <rPh sb="0" eb="2">
      <t>カサン</t>
    </rPh>
    <phoneticPr fontId="14"/>
  </si>
  <si>
    <t>加算２</t>
    <rPh sb="0" eb="2">
      <t>カサン</t>
    </rPh>
    <phoneticPr fontId="14"/>
  </si>
  <si>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4"/>
  </si>
  <si>
    <t>ア．がん末期などターミナルケア
に対する体制</t>
    <phoneticPr fontId="14"/>
  </si>
  <si>
    <t>イ．小児在宅患者に対する体制</t>
    <rPh sb="2" eb="4">
      <t>ショウニ</t>
    </rPh>
    <rPh sb="4" eb="6">
      <t>ザイタク</t>
    </rPh>
    <rPh sb="6" eb="8">
      <t>カンジャ</t>
    </rPh>
    <rPh sb="9" eb="10">
      <t>タイ</t>
    </rPh>
    <rPh sb="12" eb="14">
      <t>タイセイ</t>
    </rPh>
    <phoneticPr fontId="14"/>
  </si>
  <si>
    <t>②医療用麻薬の備蓄品目数
（届出の有無にかかわらず全ての保険薬局が回答）</t>
    <rPh sb="7" eb="9">
      <t>ビチク</t>
    </rPh>
    <rPh sb="9" eb="12">
      <t>ヒンモクスウ</t>
    </rPh>
    <phoneticPr fontId="14"/>
  </si>
  <si>
    <t>　　ア. 算定回数　</t>
    <phoneticPr fontId="14"/>
  </si>
  <si>
    <t>(前年５月から本年４月までの合計回数)</t>
    <phoneticPr fontId="14"/>
  </si>
  <si>
    <t>　　イ. 実施患者数</t>
    <rPh sb="5" eb="7">
      <t>ジッシ</t>
    </rPh>
    <rPh sb="7" eb="10">
      <t>カンジャスウ</t>
    </rPh>
    <phoneticPr fontId="14"/>
  </si>
  <si>
    <t>(前年５月から本年４月までの合計人数)</t>
    <phoneticPr fontId="14"/>
  </si>
  <si>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4"/>
  </si>
  <si>
    <t>(前年５月から本年４月までの合計回数)</t>
    <rPh sb="8" eb="9">
      <t>ネン</t>
    </rPh>
    <phoneticPr fontId="14"/>
  </si>
  <si>
    <t>　　イ. 利用者数</t>
    <rPh sb="5" eb="7">
      <t>リヨウ</t>
    </rPh>
    <rPh sb="7" eb="8">
      <t>シャ</t>
    </rPh>
    <rPh sb="8" eb="9">
      <t>スウ</t>
    </rPh>
    <phoneticPr fontId="14"/>
  </si>
  <si>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4"/>
  </si>
  <si>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4"/>
  </si>
  <si>
    <t>８．無菌製剤処理加算</t>
    <rPh sb="2" eb="4">
      <t>ムキン</t>
    </rPh>
    <rPh sb="4" eb="6">
      <t>セイザイ</t>
    </rPh>
    <rPh sb="6" eb="8">
      <t>ショリ</t>
    </rPh>
    <rPh sb="8" eb="10">
      <t>カサン</t>
    </rPh>
    <phoneticPr fontId="14"/>
  </si>
  <si>
    <t>届出している</t>
    <rPh sb="0" eb="1">
      <t>トド</t>
    </rPh>
    <rPh sb="1" eb="2">
      <t>デ</t>
    </rPh>
    <phoneticPr fontId="14"/>
  </si>
  <si>
    <t>①無菌製剤処理を実施する場所</t>
    <rPh sb="3" eb="5">
      <t>セイザイ</t>
    </rPh>
    <rPh sb="5" eb="7">
      <t>ショリ</t>
    </rPh>
    <rPh sb="8" eb="10">
      <t>ジッシ</t>
    </rPh>
    <rPh sb="12" eb="14">
      <t>バショ</t>
    </rPh>
    <phoneticPr fontId="14"/>
  </si>
  <si>
    <t>自局</t>
    <phoneticPr fontId="14"/>
  </si>
  <si>
    <t>他局（共同利用）</t>
    <phoneticPr fontId="14"/>
  </si>
  <si>
    <t>②自局にて無菌製剤処理を行うための設備</t>
    <rPh sb="1" eb="3">
      <t>ジキョク</t>
    </rPh>
    <rPh sb="5" eb="7">
      <t>ムキン</t>
    </rPh>
    <rPh sb="7" eb="9">
      <t>セイザイ</t>
    </rPh>
    <rPh sb="9" eb="11">
      <t>ショリ</t>
    </rPh>
    <rPh sb="12" eb="13">
      <t>オコナ</t>
    </rPh>
    <rPh sb="17" eb="19">
      <t>セツビ</t>
    </rPh>
    <phoneticPr fontId="14"/>
  </si>
  <si>
    <t>　　　無菌室</t>
    <rPh sb="3" eb="6">
      <t>ムキンシツ</t>
    </rPh>
    <phoneticPr fontId="14"/>
  </si>
  <si>
    <t>クリーンベンチ</t>
    <phoneticPr fontId="14"/>
  </si>
  <si>
    <t>安全キャビネット</t>
    <rPh sb="0" eb="2">
      <t>アンゼン</t>
    </rPh>
    <phoneticPr fontId="14"/>
  </si>
  <si>
    <t>９．服薬管理指導料</t>
    <rPh sb="2" eb="4">
      <t>フクヤク</t>
    </rPh>
    <rPh sb="4" eb="6">
      <t>カンリ</t>
    </rPh>
    <rPh sb="6" eb="8">
      <t>シドウ</t>
    </rPh>
    <rPh sb="8" eb="9">
      <t>リョウ</t>
    </rPh>
    <phoneticPr fontId="14"/>
  </si>
  <si>
    <t>① 特定薬剤管理指導加算２</t>
    <phoneticPr fontId="14"/>
  </si>
  <si>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</si>
  <si>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③ 注13で規定する厚生労働大臣が定める保険薬局（手帳の活用実績が少ない保険薬局）への該当</t>
    <phoneticPr fontId="14"/>
  </si>
  <si>
    <t>該当</t>
    <phoneticPr fontId="14"/>
  </si>
  <si>
    <r>
      <t xml:space="preserve">④ 手帳を提示した患者の算定割合
</t>
    </r>
    <r>
      <rPr>
        <sz val="8"/>
        <rFont val="ＭＳ Ｐゴシック"/>
        <family val="3"/>
        <charset val="128"/>
      </rPr>
      <t>（※③が「非該当」の場合のみ記入）</t>
    </r>
    <rPh sb="22" eb="25">
      <t>ヒガイトウ</t>
    </rPh>
    <phoneticPr fontId="14"/>
  </si>
  <si>
    <t>前年５月から本年４月までの平均（小数点以下四捨五入）</t>
    <rPh sb="0" eb="2">
      <t>ゼンネン</t>
    </rPh>
    <rPh sb="3" eb="4">
      <t>ガツ</t>
    </rPh>
    <rPh sb="6" eb="8">
      <t>ホンネン</t>
    </rPh>
    <rPh sb="9" eb="10">
      <t>ガツ</t>
    </rPh>
    <rPh sb="13" eb="15">
      <t>ヘイキン</t>
    </rPh>
    <phoneticPr fontId="14"/>
  </si>
  <si>
    <t>直近３ヶ月の平均(左記が50%以下の場合のみ記入（小数点以下四捨五入））</t>
    <phoneticPr fontId="14"/>
  </si>
  <si>
    <t>10.</t>
    <phoneticPr fontId="14"/>
  </si>
  <si>
    <t>かかりつけ薬剤師指導料及びかかりつけ薬剤師包括管理料</t>
    <phoneticPr fontId="14"/>
  </si>
  <si>
    <t>届出している</t>
    <phoneticPr fontId="14"/>
  </si>
  <si>
    <t>届出していない</t>
    <phoneticPr fontId="14"/>
  </si>
  <si>
    <t>（※かかりつけ薬剤師指導料等を「届出している」と回答した場合に記入）</t>
    <rPh sb="24" eb="26">
      <t>カイトウ</t>
    </rPh>
    <rPh sb="28" eb="30">
      <t>バアイ</t>
    </rPh>
    <rPh sb="31" eb="33">
      <t>キニュウ</t>
    </rPh>
    <phoneticPr fontId="14"/>
  </si>
  <si>
    <t>② かかりつけ薬剤師指導料等に関する業務を行う保険薬剤師の数</t>
    <phoneticPr fontId="14"/>
  </si>
  <si>
    <t>〔記入上の注意〕</t>
    <rPh sb="1" eb="3">
      <t>キニュウ</t>
    </rPh>
    <rPh sb="3" eb="4">
      <t>ジョウ</t>
    </rPh>
    <rPh sb="5" eb="7">
      <t>チュウイ</t>
    </rPh>
    <phoneticPr fontId="14"/>
  </si>
  <si>
    <t>印刷は、片面印刷を選択とすること。</t>
    <rPh sb="0" eb="2">
      <t>インサツ</t>
    </rPh>
    <rPh sb="4" eb="6">
      <t>カタメン</t>
    </rPh>
    <rPh sb="6" eb="8">
      <t>インサツ</t>
    </rPh>
    <rPh sb="9" eb="11">
      <t>センタク</t>
    </rPh>
    <phoneticPr fontId="14"/>
  </si>
  <si>
    <t>チェックボックスが設けられている欄は、該当する区分に☑を記入すること。</t>
    <rPh sb="9" eb="10">
      <t>モウ</t>
    </rPh>
    <rPh sb="16" eb="17">
      <t>ラン</t>
    </rPh>
    <rPh sb="19" eb="21">
      <t>ガイトウ</t>
    </rPh>
    <rPh sb="23" eb="25">
      <t>クブン</t>
    </rPh>
    <rPh sb="28" eb="30">
      <t>キニュウ</t>
    </rPh>
    <phoneticPr fontId="14"/>
  </si>
  <si>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4"/>
  </si>
  <si>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4"/>
  </si>
  <si>
    <t>（別紙様式３参考）</t>
    <phoneticPr fontId="1"/>
  </si>
  <si>
    <t>「特掲診療料の施設基準等及びその届出に関する手続きの取扱いについて」（令和６年３月５日保医発0305第６号）（抜粋）</t>
    <phoneticPr fontId="1"/>
  </si>
  <si>
    <t xml:space="preserve"> </t>
    <phoneticPr fontId="1"/>
  </si>
  <si>
    <t xml:space="preserve">
第２　届出に関する手続き
４　(12) 調剤基本料の施設基準</t>
    <phoneticPr fontId="1"/>
  </si>
  <si>
    <t>ア 処方箋受付回数
 (イ)　 前年５月１日から当年４月末日までの１年間の処方箋受付回数の実績をもって施設基準の適合性を判断し、当年６月１日から翌年５月末日まで所定点数を算定する。
 (ロ) 　(イ)にかかわらず、前年５月１日以降に新規に保険薬局に指定された薬局については、次のとおりとし、処方箋受付回数の実績が判断されるまでは、調剤基本料１に該当しているものとして取り扱う（ただし、保険医療機関と不動産取引等その他の特別な関係を有しているものとして別添１の第88 の４の２（２）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上記の場合を除き、同一グループの保険薬局における処方箋の受付回数の合計が１月に40 万回を超える又は同一グループの保険薬局の数が300以上のグループに属する場合は調剤基本料３のハとする。）。
　a　前年５月１日から当年１月31 日までの間に新規に指定された保険薬局について指定の日の属する月の翌月１日から当年４月末日までの処方箋受付回数で判定し、当年６月１日から翌年５月31 日まで適用する。
　b 当年２月１日以降に新規に保険薬局に指定された薬局について指定の日の属する月の翌月１日から３か月間の処方箋受付回数で判定し、当該３か月の最終月の翌々月１日から翌年５月31 日まで適用する。
 (ハ) 開設者の変更（親から子へ、個人形態から法人形態へ、有限会社から株式会社へ等）又は薬局の改築等の理由により医薬品、医療機器等の品質、有効性及び安全性の確保等に関する法律（昭和35 年法律第145 号）（以下「医薬品医療機器等法」という。）上の薬局の開設許可を取得し直し、保険薬局の指定について薬局の当該許可の日までの遡及指定が認められる場合は、遡及指定後も当該許可の日より前の調剤基本料の状況を引き継ぎ、遡及指定を受けた翌年度の調剤基本料については、当該許可の日より前の処方箋受付回数の実績も含めて(イ)又は(ロ)に基づき判定を引き継ぐこととする。ただし、保険医療機関と不動産取引等その他の特別な関係を有しているものとして別添１の第88 の４の１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　</t>
    <rPh sb="422" eb="424">
      <t>キホン</t>
    </rPh>
    <rPh sb="965" eb="967">
      <t>バアイ</t>
    </rPh>
    <phoneticPr fontId="1"/>
  </si>
  <si>
    <t>別添１　特揭診療科の施設基準等</t>
    <phoneticPr fontId="1"/>
  </si>
  <si>
    <t>第88の２ 調剤基本料２
２ 調剤基本料２の施設基準に関する留意点
(１) 処方箋の受付回数
処方箋の受付回数の計算に当たり、受付回数に数えない処方箋は以下のとおりとする。
なお、療担規則第20 条第３号ロ及び療担基準第20 条第４号ロに規定するリフィル処方箋については、調剤実施ごとに受付回数の計算に含める（以下のアからウまでの本文に該当する場合を除く。）。
ア 薬剤調製料の時間外加算、休日加算、深夜加算又は夜間・休日等加算を算定した処方箋
イ 在宅患者訪問薬剤管理指導料、在宅患者緊急訪問薬剤管理指導料又は在宅患者緊急時等共同指導料の基となる調剤に係る処方箋。ただし、在宅患者訪問薬剤管理指導料（在宅患者オンライン薬剤管理指導料を除く。）の処方箋については、単一建物診療患者が１人の場合は受付回数の計算に含める。
ウ 介護保険法に基づく指定居宅サービスに要する費用の額の算定に関する基準（平成12年厚生省告示第19 号）別表の「５」の居宅療養管理指導費のハの(２)又は指定介護予防サービスに要する費用の額の算定に関する基準（平成18 年厚生労働省告示第127号）別表の「４」の介護予防居宅療養管理指導費のハの(２)の基となる調剤に係る処方箋。ただし、単一建物居住者が１人の場合の処方箋については受付回数の計算に含める。
(２) 処方箋の受付回数及び処方箋集中率等の算出に係る処方箋の受付回数が、調剤基本料の施設基準に該当するか否かの取扱いについては、処方箋受付回数の合計が、調剤基本料の施設基準で定められている回数に、受付回数を計算した月数を乗じて得た回数を超えるか否かで判定する。
(３) 処方箋集中率は、特定の保険医療機関に係る処方箋の受付回数（同一保険医療機関から、歯科と歯科以外の処方箋を受け付けた場合は、それらを合計した回数とする。）を、当該期間に受け付けた全ての処方箋の受付回数で除して得た値とする。ただし、処方箋集中率を算出する際に、情報通信機器を用いた服薬指導を行った場合の処方箋の受付回数は、特定の保険医療機関に係る処方箋の受付回数及び同一期間内に受け付けた全ての処方箋の受付回数に含めない。１のアの（イ）の「処方箋受付回数が多い上位３の保険医療機関に係る処方箋による調剤の割合」は、上位３の保険医療機関それぞれの処方箋集中率を合計して得た値とする。
(４) (３)の計算に当たり、同一グループの保険薬局の勤務者（常勤及び非常勤を含めた全ての職員をいう。）及びその家族（同一グループの保険薬局の勤務者と同居又は生計を一にする者をいう。）の処方箋は、特定の保険医療機関に係る処方箋の受付回数及び当該期間に受け付けた全ての処方箋の受付回数のいずれからも除いて計算する。
(５) 「当該保険薬局の所在する建物内に複数保険医療機関が所在している場合」とは、保険薬局と複数の保険医療機関が一つの建築物に所在している場合のことをいう。外観上分離されておらず、また構造上も外壁、床、天井又は屋根といった建築物の主要な構造部分が一体として連結し、あるいは密接な関連をもって接続しているものは一つの建築物とみなす。
(６) 同一グループは次の基準により判断する（第88 の３、第88 の４、第92、第92 の２及び第95 において同じ。）。
ア 同一グループの保険薬局とは、次のいずれかに該当する保険薬局とする。
　① 保険薬局の事業者の最終親会社等
　② 保険薬局の事業者の最終親会社等の子会社等
　③ 保険薬局の事業者の最終親会社等の関連会社等
　④ ①から③までに掲げる者と保険薬局の運営に関するフランチャイズ契約を締結している者
イ アの保険薬局の事業者の最終親会社等は、保険薬局の事業者を子会社等とする者のうち、親会社等がない法人又は個人（以下「法人等」という。）をいう（カにおいて同じ。）。
ウ イの親会社等は、次に掲げる者とする。
　① 他の法人（株式会社その他これに準じる形態の法人に限る。）の議決権の過半数を自己の計算において所有している法人等
　② 他の法人（持分会社（会社法（平成17 年法律第86 号）第575 条第１項に規定する持分会社をいう。以下同じ。）その他これに準じる形態の法人に限る。）の資本金の過半数を出資している法人等
　③ 他の法人の事業の方針の決定に関して、①及び②に掲げる者と同等以上の支配力を有すると認められる法人等
エ ア②及びイの子会社等は、次に掲げる者とする。この場合において、法人等の子会社等が次に掲げる者を有する場合における当該者は、当該法人等の子会社等とみなす（法人等及びその子会社等が共同で次に掲げる者を有する場合における当該者を含む。）。
　① 法人等が議決権の過半数を所有している他の法人（株式会社その他これに準じる形態の法人に限る。）
　② 法人等が資本金の過半数を出資している他の法人（持分会社その他これに準じる形態の法人に限る。）
　③ 法人等が、他の法人の事業の方針の決定に関して、①及び②に規定する法人等と同等以上の支配力を有すると認められる場合における当該他の法人
オ ア③の関連会社等とは、法人等及びその子会社等が、出資、人事、資金、技術、取引等の関係を通じて、子会社等以外の他の法人の財務及び営業又は事業の方針の決定に対して重要な影響を与えることができる場合（財務諸表等の用語、様式及び作成方法に関する規則（昭和38 年大蔵省令第59 号）第８条第６項に規定する場合をいう。）における当該子会社等以外の他の法人をいう。
カ 保険薬局の事業者の最終親会社等が連結財務諸表提出会社（連結財務諸表の用語、様式及び作成方法に関する規則（昭和51年大蔵省令第28 号）第２条第１号に規定する連結財務諸表提出会社をいう。）である場合には、当該最終親会社の連結子会社（同条第４号に規定する連結子会社をいう。）をア②に掲げる者とみなし、当該最終親会社等の関連会社（同条第７号に規定する関連会社をいう。）をア③に掲げる者とみなす。
(７) (６)ウ③及びエ③における「同等以上の支配力を有すると認められる」とは、例えば、財務諸表等の用語、様式及び作成方法に関する規則第８条第４項第２号及び第３号に規定する要件に該当する場合等、他の法人の意思決定機関を支配している場合等が該当するものであること。ただし、財務上又は営業上若しくは事業上の関係からみて他の法人等の意思決定機関を支配していないことが明らかであると認められる場合は、この限りでないこと。</t>
    <phoneticPr fontId="1"/>
  </si>
  <si>
    <t>第88の３ 調剤基本料３
２ 調剤基本料３の施設基準に関する留意点
(１) 処方箋の受付回数及び処方箋集中率の取扱いについては、「第88の２ 調剤基本料２」
の２と同様である。
(２) 同一グループ内の処方箋受付回数が１月に３万５千回、４万回又は40万回を超えるか否かの取扱いは、当年４月末日時点で「第88の２ 調剤基本料２」の２の(６)に規定する同一グループ内の保険薬局について、保険薬局ごとの１月当たりの処方箋受付回数を合計した値が３万５千回、４万回又は40万回を超えるか否かで判定する。保険薬局ごとの１月当たりの処方箋の受付回数は以下のとおりとする。
　ア 前年４月末日以降継続して保険薬局に指定されている薬局の場合は、前年５月１日から当年４月末日までに受け付けた処方箋受付回数を12で除した値とする。
　イ 前年５月１日から当年３月末日までに新規指定された保険薬局の場合は、指定された日の属する月の翌月から、当年４月末日までに受け付けた処方箋受付回数を月数で除した値とする。
　ウ 開設者の変更（親から子へ、個人形態から法人形態へ、有限会社から株式会社へ等）又は薬局の改築等の理由により医薬品医療機器等法上の薬局の開設許可を取得し直し、保険薬局の指定について薬局の当該許可の日までの遡及指定が認められる場合は、処方箋受付回数について、イの記載にかかわらず、当該遡及指定前の実績を含めて算出した値とする。
(３) 同一グループ内の保険薬局数が300 以上か否かの取扱いは、当年４月末時点で「第88 の２ 調剤基本料２」の２の（６）に規定する同一グループ内の保険薬局の数（当該保険薬局を含む。）が300 以上であるか否かで判定する。
(４) 「特定の保険医療機関と不動産の賃貸借取引関係にある保険薬局」における「不動産」とは、土地又は建物を指すものとし、保険医療機関及び保険薬局の事業の用に供されるものに限るものである。
(５) 「特定の保険医療機関と不動産の賃貸借取引関係にある保険薬局」における「賃貸借取引関係」とは、保険医療機関と保険薬局が直接不動産の賃貸借取引を契約している場合を指す他、次のアからウまでの場合を含む。
　ア 保険医療機関が所有又は賃借（賃料が発生しない場合を含む。以下同じ。）する不動産を第三者（「第88 の２ 調剤基本料２」の２の(６)に規定する事業者の最終親会社等を含む。以下同じ。）が賃借し、当該賃借人と保険薬局との間で賃貸借取引を契約している場合（第三者による転借が複数回行われている場合を含む。）
　イ 保険薬局が所有又は賃借する不動産を第三者が賃借し、当該賃借人と保険医療機関との間で賃貸借取引を契約している場合（第三者による転借が複数回行われている場合を含む。）
　ウ 保険医療機関及び保険薬局の開設者の近親者が当該契約の名義人となっている場合及び保険医療機関及び保険薬局が法人である場合の当該法人の役員が当該契約の名義人となっている場合
(６) （５）のア及びイについては、令和６年４月以降に新規に開局し、指定を受けた保険薬局が該当する。ただし、遡及指定が認められる場合であって、令和６年３月31 日以前から、（５）のア及びイに該当する場合を除く。
(７) 「特定の保険医療機関と不動産の賃貸借取引関係にある保険薬局」とは、当該契約の名義が当該保険薬局の事業者の最終親会社等、「第88 の２ 調剤基本料２」の２の(６)に定める者であるか否かにかかわらず、次のものを指すものである。
　ア 保険薬局の個々の店舗について、その土地又は建物が特定の保険医療機関の所有である場合における当該店舗
　イ 保険医療機関が保険薬局の事業者（当該保険薬局の事業者の最終親会社等、「第88 の２ 調剤基本料２」の２の(６)に定める者を含む。）から土地又は建物を賃借している場合において、当該保険医療機関と近接な位置にある当該保険薬局の店舗</t>
    <rPh sb="150" eb="151">
      <t>ダイ</t>
    </rPh>
    <rPh sb="156" eb="158">
      <t>チョウザイ</t>
    </rPh>
    <rPh sb="158" eb="161">
      <t>キホンリョウ</t>
    </rPh>
    <phoneticPr fontId="1"/>
  </si>
  <si>
    <t>第91　調剤基本料の注４に規定する保険薬局</t>
    <phoneticPr fontId="1"/>
  </si>
  <si>
    <t>３ 薬剤師のかかりつけ機能に係る基本的な業務に関する留意点
(１) 「薬剤師のかかりつけ機能に係る基本的な業務」は、以下のものをいう。
　・薬剤調製料の時間外加算、休日加算及び深夜加算並びに夜間・休日等加算
　・服薬管理指導料の麻薬管理指導加算
　・調剤管理料の重複投薬・相互作用等防止加算
　・在宅患者重複投薬・相互作用等防止管理料
　・かかりつけ薬剤師指導料及びかかりつけ薬剤師包括管理料
　・外来服薬支援料１
　・服用薬剤調整支援料
　・在宅患者訪問薬剤管理指導料、在宅患者緊急訪問薬剤管理指導料及び在宅患者緊急時等共同指導料並びに居宅療養管理指導費及び介護予防居宅療養管理指導費を算定するに際して実施する業務
　・退院時共同指導料
　・服薬情報等提供料
(２) 「薬剤師のかかりつけ機能に係る基本的な業務を１年間実施していない保険薬局」は、１年間の(１)に掲げる業務の算定が合計10回未満のものが該当する。ただし、特別調剤基本料Ａ又は特別調剤基本料Ｂを算定する保険薬局においては合計100 回未満のものが該当する。
(３) 「薬剤師のかかりつけ機能に係る基本的な業務を１年間実施していない保険薬局」への該当性は、前年５月１日から当年４月末日までの１年間の実績をもって判断する。該当する場合は当年６月１日より翌年３月末日までの間は、調剤基本料の注４で定める点数で算定する。ただし、前年５月１日から当年４月末日までに指定された保険薬局の場合は、３の(１)に掲げる業務の算定回数が、(２)に掲げる年間の実績基準（10 回又は100 回）を12で除して得た数に当年４月末までの調剤基本料を算定した月数を乗じて得た数以上であれば、「薬剤師のかかりつけ機能に係る基本的な業務を１年間実施していない保険薬局」に該当しないものとする。
(４) 「薬剤師のかかりつけ機能に係る基本的な業務を１年間実施していない保険薬局」に該当した場合であっても、当年６月１日から翌年５月末日までの期間中に、(１)に掲げる業務を合計10 回（特別調剤基本料Ａ又は特別調剤基本料Ｂを算定する保険薬局においては合計100 回）算定した場合には、算定回数を満たした翌月より「薬剤師のかかりつけ機能に係る基本的な業務を１年間実施していない保険薬局」に該当しない。
(５) 処方箋の受付回数が１月に600 回を超えるか否かの取扱いについては、「第88の２ 調剤基本料２」の「２ 調剤基本料２の施設基準に関する留意点」の（１）に定める処方箋受付回数に準じて行う。</t>
    <phoneticPr fontId="1"/>
  </si>
  <si>
    <t>薬局</t>
    <rPh sb="0" eb="2">
      <t>ヤッキョク</t>
    </rPh>
    <phoneticPr fontId="1"/>
  </si>
  <si>
    <t>保険医療機関の所在地及び名称等</t>
    <rPh sb="0" eb="2">
      <t>ホケン</t>
    </rPh>
    <rPh sb="2" eb="4">
      <t>イリョウ</t>
    </rPh>
    <rPh sb="4" eb="6">
      <t>キカン</t>
    </rPh>
    <rPh sb="7" eb="10">
      <t>ショザイチ</t>
    </rPh>
    <rPh sb="10" eb="11">
      <t>オヨ</t>
    </rPh>
    <rPh sb="12" eb="14">
      <t>メイショウ</t>
    </rPh>
    <rPh sb="14" eb="15">
      <t>トウ</t>
    </rPh>
    <phoneticPr fontId="14"/>
  </si>
  <si>
    <t>医療機関コード</t>
    <rPh sb="0" eb="2">
      <t>イリョウ</t>
    </rPh>
    <rPh sb="2" eb="4">
      <t>キカン</t>
    </rPh>
    <phoneticPr fontId="14"/>
  </si>
  <si>
    <t>（令和７年８月１日現在）</t>
    <rPh sb="1" eb="2">
      <t>レイ</t>
    </rPh>
    <rPh sb="2" eb="3">
      <t>ワ</t>
    </rPh>
    <rPh sb="4" eb="5">
      <t>ネン</t>
    </rPh>
    <rPh sb="6" eb="7">
      <t>ガツ</t>
    </rPh>
    <rPh sb="8" eb="9">
      <t>ヒ</t>
    </rPh>
    <rPh sb="9" eb="11">
      <t>ゲンザイ</t>
    </rPh>
    <phoneticPr fontId="14"/>
  </si>
  <si>
    <r>
      <t>上記受付回数算出期間
令和</t>
    </r>
    <r>
      <rPr>
        <u/>
        <vertAlign val="subscript"/>
        <sz val="10"/>
        <rFont val="ＭＳ Ｐゴシック"/>
        <family val="3"/>
        <charset val="128"/>
      </rPr>
      <t xml:space="preserve">　　　   　 </t>
    </r>
    <r>
      <rPr>
        <sz val="10"/>
        <rFont val="ＭＳ Ｐゴシック"/>
        <family val="3"/>
        <charset val="128"/>
      </rPr>
      <t>年</t>
    </r>
    <r>
      <rPr>
        <u/>
        <sz val="10"/>
        <rFont val="ＭＳ Ｐゴシック"/>
        <family val="3"/>
        <charset val="128"/>
      </rPr>
      <t xml:space="preserve">　　     </t>
    </r>
    <r>
      <rPr>
        <sz val="10"/>
        <rFont val="ＭＳ Ｐゴシック"/>
        <family val="3"/>
        <charset val="128"/>
      </rPr>
      <t>月１日
～　令和７年４月30日（</t>
    </r>
    <r>
      <rPr>
        <u/>
        <sz val="10"/>
        <rFont val="ＭＳ Ｐゴシック"/>
        <family val="3"/>
        <charset val="128"/>
      </rPr>
      <t>　　　</t>
    </r>
    <r>
      <rPr>
        <sz val="10"/>
        <rFont val="ＭＳ Ｐゴシック"/>
        <family val="3"/>
        <charset val="128"/>
      </rPr>
      <t>か月間）</t>
    </r>
    <rPh sb="0" eb="2">
      <t>ジョウキ</t>
    </rPh>
    <rPh sb="2" eb="4">
      <t>ウケツケ</t>
    </rPh>
    <rPh sb="4" eb="6">
      <t>カイスウ</t>
    </rPh>
    <rPh sb="6" eb="8">
      <t>サンシュツ</t>
    </rPh>
    <rPh sb="12" eb="14">
      <t>レイワ</t>
    </rPh>
    <rPh sb="32" eb="33">
      <t>ニチ</t>
    </rPh>
    <rPh sb="36" eb="38">
      <t>レイワ</t>
    </rPh>
    <rPh sb="44" eb="45">
      <t>ニチ</t>
    </rPh>
    <rPh sb="50" eb="51">
      <t>ゲツ</t>
    </rPh>
    <rPh sb="51" eb="52">
      <t>アイダ</t>
    </rPh>
    <phoneticPr fontId="14"/>
  </si>
  <si>
    <t>① 令和７年５月から７月における勤務状況に基づき、当該薬局に勤務している全保険薬剤師の数
　（非常勤の保険薬剤師は常勤換算）</t>
    <phoneticPr fontId="14"/>
  </si>
  <si>
    <t>実人員→</t>
    <rPh sb="0" eb="3">
      <t>ジツジンイン</t>
    </rPh>
    <phoneticPr fontId="14"/>
  </si>
  <si>
    <t>常勤換算→</t>
    <rPh sb="0" eb="2">
      <t>ジョウキン</t>
    </rPh>
    <rPh sb="2" eb="4">
      <t>カンサン</t>
    </rPh>
    <phoneticPr fontId="14"/>
  </si>
  <si>
    <t>自動判定なし</t>
    <rPh sb="0" eb="2">
      <t>ジドウ</t>
    </rPh>
    <rPh sb="2" eb="4">
      <t>ハンテイ</t>
    </rPh>
    <phoneticPr fontId="14"/>
  </si>
  <si>
    <t>平成28年９月30日以前
（該当する場合は
ア～オのチェック不要）
該当</t>
    <rPh sb="18" eb="20">
      <t>バアイ</t>
    </rPh>
    <rPh sb="36" eb="38">
      <t>ガイトウ</t>
    </rPh>
    <phoneticPr fontId="14"/>
  </si>
  <si>
    <t>基本診療料の施設基準等の別表第六の二の所在する保険薬局への該当</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4"/>
  </si>
  <si>
    <r>
      <t>５．後発医薬品調剤体制加算
　　</t>
    </r>
    <r>
      <rPr>
        <sz val="9"/>
        <rFont val="ＭＳ Ｐゴシック"/>
        <family val="3"/>
        <charset val="128"/>
      </rPr>
      <t>（※「届出していない」場合も①～④の記入が必要）</t>
    </r>
    <phoneticPr fontId="14"/>
  </si>
  <si>
    <r>
      <t xml:space="preserve">６．在宅薬学総合体制加算
</t>
    </r>
    <r>
      <rPr>
        <sz val="9"/>
        <rFont val="ＭＳ Ｐゴシック"/>
        <family val="3"/>
        <charset val="128"/>
      </rPr>
      <t>　　（※「届出していない」場合も②・④の記入が必要）</t>
    </r>
    <rPh sb="2" eb="4">
      <t>ザイタク</t>
    </rPh>
    <rPh sb="4" eb="6">
      <t>ヤクガク</t>
    </rPh>
    <rPh sb="6" eb="8">
      <t>ソウゴウ</t>
    </rPh>
    <rPh sb="8" eb="10">
      <t>タイセイ</t>
    </rPh>
    <rPh sb="10" eb="11">
      <t>カ</t>
    </rPh>
    <phoneticPr fontId="14"/>
  </si>
  <si>
    <t>③「在宅患者訪問薬剤管理指導料（在宅患者オンライン薬剤管理指導料を除く）」(医療保険)の回数と患者数</t>
    <rPh sb="44" eb="46">
      <t>カイスウ</t>
    </rPh>
    <rPh sb="47" eb="49">
      <t>カンジャ</t>
    </rPh>
    <rPh sb="49" eb="50">
      <t>スウ</t>
    </rPh>
    <phoneticPr fontId="14"/>
  </si>
  <si>
    <t>この報告書は、施設基準の届出を行った保険薬局ごとに提出すること。なお、休止の届出がされている場合は、当該報告書の提出は不要。指定がない項目については、令和７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4"/>
  </si>
  <si>
    <t>訂正を行う場合に、訂正印は不要であること。</t>
    <rPh sb="0" eb="2">
      <t>テイセイ</t>
    </rPh>
    <rPh sb="3" eb="4">
      <t>オコナ</t>
    </rPh>
    <rPh sb="5" eb="7">
      <t>バアイ</t>
    </rPh>
    <rPh sb="9" eb="12">
      <t>テイセイイン</t>
    </rPh>
    <rPh sb="13" eb="15">
      <t>フヨウ</t>
    </rPh>
    <phoneticPr fontId="14"/>
  </si>
  <si>
    <t xml:space="preserve">保険薬剤師数、事務職員数には、８月１日現在に当該薬局に在籍する者を計上すること。
・８月１日の欠勤者は在籍する者として計上すること。また、８月１日の採用者は計上するが、退職者は計上しない。
・当該薬局で所定労働時間の定めのない非常勤保険薬剤師（休暇等に対応するため登録している者）については、計上しない。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5" eb="56">
      <t>シャ</t>
    </rPh>
    <rPh sb="59" eb="61">
      <t>ケイジョウ</t>
    </rPh>
    <rPh sb="70" eb="71">
      <t>ガツ</t>
    </rPh>
    <rPh sb="72" eb="73">
      <t>ニチ</t>
    </rPh>
    <rPh sb="74" eb="77">
      <t>サイヨウシャ</t>
    </rPh>
    <rPh sb="78" eb="80">
      <t>ケイジョウ</t>
    </rPh>
    <rPh sb="84" eb="87">
      <t>タイショクシャ</t>
    </rPh>
    <rPh sb="88" eb="90">
      <t>ケイジョウ</t>
    </rPh>
    <rPh sb="146" eb="148">
      <t>ケイジョウ</t>
    </rPh>
    <phoneticPr fontId="14"/>
  </si>
  <si>
    <r>
      <t>常勤換算については、下記のとおり常勤換算数を計算し、それぞれの欄に記入すること。その際、小数</t>
    </r>
    <r>
      <rPr>
        <strike/>
        <sz val="10"/>
        <rFont val="ＭＳ Ｐゴシック"/>
        <family val="3"/>
        <charset val="128"/>
      </rPr>
      <t>点</t>
    </r>
    <r>
      <rPr>
        <sz val="10"/>
        <rFont val="ＭＳ Ｐゴシック"/>
        <family val="3"/>
        <charset val="128"/>
      </rPr>
      <t>第二位を四捨五入して小数</t>
    </r>
    <r>
      <rPr>
        <strike/>
        <sz val="10"/>
        <rFont val="ＭＳ Ｐゴシック"/>
        <family val="3"/>
        <charset val="128"/>
      </rPr>
      <t>点</t>
    </r>
    <r>
      <rPr>
        <sz val="10"/>
        <rFont val="ＭＳ Ｐゴシック"/>
        <family val="3"/>
        <charset val="128"/>
      </rPr>
      <t>第一位までを計上すること。
・常勤の職員の常勤換算数は「1.0人」とする。
・非常勤職員の常勤換算数は、以下の計算式により計算する。ただし、１人の従事者について、算出した数値が1.0を超える場合は、「1.0人」、0.1に満たない場合は「0.1人」として計算すること。
　当該非常勤職員の所定労働時間／当該保険薬局において定めている常勤職員の所定労働時間</t>
    </r>
    <rPh sb="0" eb="4">
      <t>ジョウキンカンサン</t>
    </rPh>
    <rPh sb="10" eb="12">
      <t>カキ</t>
    </rPh>
    <rPh sb="16" eb="20">
      <t>ジョウキンカンサン</t>
    </rPh>
    <rPh sb="20" eb="21">
      <t>スウ</t>
    </rPh>
    <rPh sb="22" eb="24">
      <t>ケイサン</t>
    </rPh>
    <rPh sb="31" eb="32">
      <t>ラン</t>
    </rPh>
    <rPh sb="33" eb="35">
      <t>キニュウ</t>
    </rPh>
    <rPh sb="42" eb="43">
      <t>サイ</t>
    </rPh>
    <rPh sb="44" eb="47">
      <t>ショウスウテン</t>
    </rPh>
    <rPh sb="47" eb="48">
      <t>ダイ</t>
    </rPh>
    <rPh sb="48" eb="49">
      <t>２</t>
    </rPh>
    <rPh sb="49" eb="50">
      <t>イ</t>
    </rPh>
    <rPh sb="51" eb="55">
      <t>シシャゴニュウ</t>
    </rPh>
    <rPh sb="57" eb="60">
      <t>ショウスウテン</t>
    </rPh>
    <rPh sb="60" eb="61">
      <t>ダイ</t>
    </rPh>
    <rPh sb="61" eb="62">
      <t>１</t>
    </rPh>
    <rPh sb="62" eb="63">
      <t>イ</t>
    </rPh>
    <rPh sb="66" eb="68">
      <t>ケイジョウ</t>
    </rPh>
    <rPh sb="75" eb="77">
      <t>ジョウキン</t>
    </rPh>
    <rPh sb="78" eb="80">
      <t>ショクイン</t>
    </rPh>
    <rPh sb="81" eb="83">
      <t>ジョウキン</t>
    </rPh>
    <rPh sb="83" eb="85">
      <t>カンサン</t>
    </rPh>
    <rPh sb="85" eb="86">
      <t>スウ</t>
    </rPh>
    <rPh sb="99" eb="102">
      <t>ヒジョウキン</t>
    </rPh>
    <rPh sb="102" eb="104">
      <t>ショクイン</t>
    </rPh>
    <rPh sb="105" eb="107">
      <t>ジョウキン</t>
    </rPh>
    <rPh sb="107" eb="109">
      <t>カンサン</t>
    </rPh>
    <rPh sb="109" eb="110">
      <t>スウ</t>
    </rPh>
    <rPh sb="112" eb="114">
      <t>イカ</t>
    </rPh>
    <rPh sb="115" eb="118">
      <t>ケイサンシキ</t>
    </rPh>
    <rPh sb="121" eb="123">
      <t>ケイサン</t>
    </rPh>
    <rPh sb="195" eb="197">
      <t>トウガイ</t>
    </rPh>
    <rPh sb="197" eb="200">
      <t>ヒジョウキン</t>
    </rPh>
    <rPh sb="200" eb="202">
      <t>ショクイン</t>
    </rPh>
    <rPh sb="203" eb="205">
      <t>ショテイ</t>
    </rPh>
    <rPh sb="205" eb="207">
      <t>ロウドウ</t>
    </rPh>
    <rPh sb="207" eb="209">
      <t>ジカン</t>
    </rPh>
    <rPh sb="210" eb="212">
      <t>トウガイ</t>
    </rPh>
    <rPh sb="212" eb="214">
      <t>ホケン</t>
    </rPh>
    <rPh sb="214" eb="216">
      <t>ヤッキョク</t>
    </rPh>
    <rPh sb="220" eb="221">
      <t>サダ</t>
    </rPh>
    <rPh sb="225" eb="227">
      <t>ジョウキン</t>
    </rPh>
    <rPh sb="227" eb="229">
      <t>ショクイン</t>
    </rPh>
    <rPh sb="230" eb="232">
      <t>ショテイ</t>
    </rPh>
    <rPh sb="232" eb="234">
      <t>ロウドウ</t>
    </rPh>
    <rPh sb="234" eb="236">
      <t>ジカン</t>
    </rPh>
    <phoneticPr fontId="14"/>
  </si>
  <si>
    <t>「1.調剤基本料」欄の各項目は施設基準に定められた期間及び計算方法で算出される値を記入すること(別紙様式3参考を参照)。
なお、定められた方法で計算できない項目については、特に断りがある場合を除き、「０」と記入すること。</t>
    <rPh sb="86" eb="87">
      <t>トク</t>
    </rPh>
    <rPh sb="88" eb="89">
      <t>コトワ</t>
    </rPh>
    <rPh sb="93" eb="95">
      <t>バアイ</t>
    </rPh>
    <rPh sb="96" eb="97">
      <t>ノゾ</t>
    </rPh>
    <phoneticPr fontId="14"/>
  </si>
  <si>
    <t xml:space="preserve">「1.調剤基本料」欄の③保険医療機関に係る処方箋集中率については、第１位～第３位まで全て記入すること。なお、該当がない場合には「０」と記入すること。
</t>
    <rPh sb="3" eb="8">
      <t>チョウザイキホンリョウ</t>
    </rPh>
    <rPh sb="9" eb="10">
      <t>ラン</t>
    </rPh>
    <rPh sb="12" eb="14">
      <t>ホケン</t>
    </rPh>
    <rPh sb="14" eb="16">
      <t>イリョウ</t>
    </rPh>
    <rPh sb="16" eb="18">
      <t>キカン</t>
    </rPh>
    <rPh sb="19" eb="20">
      <t>カカ</t>
    </rPh>
    <rPh sb="21" eb="24">
      <t>ショホウセン</t>
    </rPh>
    <rPh sb="24" eb="27">
      <t>シュウチュウリツ</t>
    </rPh>
    <rPh sb="33" eb="34">
      <t>ダイ</t>
    </rPh>
    <rPh sb="35" eb="36">
      <t>クライ</t>
    </rPh>
    <rPh sb="37" eb="38">
      <t>ダイ</t>
    </rPh>
    <rPh sb="39" eb="40">
      <t>イ</t>
    </rPh>
    <rPh sb="42" eb="43">
      <t>スベ</t>
    </rPh>
    <rPh sb="44" eb="46">
      <t>キニュウ</t>
    </rPh>
    <rPh sb="54" eb="56">
      <t>ガイトウ</t>
    </rPh>
    <rPh sb="59" eb="61">
      <t>バアイ</t>
    </rPh>
    <rPh sb="67" eb="69">
      <t>キニュウ</t>
    </rPh>
    <phoneticPr fontId="14"/>
  </si>
  <si>
    <t>「1.調剤基本料」欄の④における「同一グループ」の基準については、別紙様式3参考「第88の２　調剤基本料２」（６）（７）を参照のこと。</t>
    <rPh sb="3" eb="8">
      <t>チョウザイキホンリョウ</t>
    </rPh>
    <rPh sb="9" eb="10">
      <t>ラン</t>
    </rPh>
    <rPh sb="17" eb="19">
      <t>ドウイツ</t>
    </rPh>
    <rPh sb="25" eb="27">
      <t>キジュン</t>
    </rPh>
    <rPh sb="33" eb="35">
      <t>ベッシ</t>
    </rPh>
    <rPh sb="35" eb="37">
      <t>ヨウシキ</t>
    </rPh>
    <rPh sb="38" eb="40">
      <t>サンコウ</t>
    </rPh>
    <rPh sb="61" eb="63">
      <t>サンショウ</t>
    </rPh>
    <phoneticPr fontId="14"/>
  </si>
  <si>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本年５月２日以降に新規指定を受けた場合等、直近3か月間の実績がない保険薬局への該当」の該当を選択すること。
その際、「後発医薬品の出荷停止等を踏まえた診療報酬上の臨時的な取扱いについて」（令和７年３月７日事務連絡）、「令和7年度薬価改定に伴う診療報酬上の臨時的な取扱いに係る追加対応について」（令和7年5月26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65" eb="167">
      <t>センタク</t>
    </rPh>
    <rPh sb="176" eb="177">
      <t>サイ</t>
    </rPh>
    <rPh sb="255" eb="256">
      <t>カカ</t>
    </rPh>
    <rPh sb="257" eb="259">
      <t>ツイカ</t>
    </rPh>
    <rPh sb="259" eb="261">
      <t>タイオウ</t>
    </rPh>
    <rPh sb="297" eb="298">
      <t>ニュウ</t>
    </rPh>
    <phoneticPr fontId="14"/>
  </si>
  <si>
    <r>
      <t>「5.後発医薬品調剤体制加算」欄の⑤「調剤基本料の注８に規定する厚生労働大臣が定める保険薬局」については、別紙様式3参考「第94　調剤基本料の注８に規定する厚生労働大臣が定める保険薬局」を参照のこと。</t>
    </r>
    <r>
      <rPr>
        <strike/>
        <sz val="10"/>
        <rFont val="ＭＳ Ｐゴシック"/>
        <family val="3"/>
        <charset val="128"/>
      </rPr>
      <t xml:space="preserve">
</t>
    </r>
    <phoneticPr fontId="14"/>
  </si>
  <si>
    <t>「6.在宅薬学総合体制加算」欄の①について、施設基準通知（２）アに適合する場合は「ア．がん末期などターミナルケアに対する体制」に、通知（２）イに適合する場合は「イ．小児在宅患者に対する体制」に、それぞれ☑を選択すること。通知（２）ア及びイ両方に適合する場合は、「ア」「イ」両方に☑を選択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6" eb="28">
      <t>ツウチ</t>
    </rPh>
    <rPh sb="33" eb="35">
      <t>テキゴウ</t>
    </rPh>
    <rPh sb="37" eb="39">
      <t>バアイ</t>
    </rPh>
    <rPh sb="65" eb="67">
      <t>ツウチ</t>
    </rPh>
    <rPh sb="72" eb="74">
      <t>テキゴウ</t>
    </rPh>
    <rPh sb="76" eb="78">
      <t>バアイ</t>
    </rPh>
    <rPh sb="103" eb="105">
      <t>センタク</t>
    </rPh>
    <rPh sb="110" eb="112">
      <t>ツウチ</t>
    </rPh>
    <rPh sb="116" eb="117">
      <t>オヨ</t>
    </rPh>
    <rPh sb="119" eb="121">
      <t>リョウホウ</t>
    </rPh>
    <rPh sb="122" eb="124">
      <t>テキゴウ</t>
    </rPh>
    <rPh sb="126" eb="128">
      <t>バアイ</t>
    </rPh>
    <rPh sb="136" eb="138">
      <t>リョウホウ</t>
    </rPh>
    <rPh sb="142" eb="144">
      <t>センタク</t>
    </rPh>
    <rPh sb="158" eb="160">
      <t>キサイ</t>
    </rPh>
    <rPh sb="170" eb="171">
      <t>オヨ</t>
    </rPh>
    <rPh sb="179" eb="189">
      <t>ザイタクヤクガクソウゴウタイセイカサン</t>
    </rPh>
    <rPh sb="190" eb="192">
      <t>トドケデ</t>
    </rPh>
    <rPh sb="193" eb="195">
      <t>ウム</t>
    </rPh>
    <rPh sb="196" eb="197">
      <t>カカ</t>
    </rPh>
    <rPh sb="215" eb="217">
      <t>ザイタク</t>
    </rPh>
    <rPh sb="217" eb="219">
      <t>カンジャ</t>
    </rPh>
    <rPh sb="224" eb="226">
      <t>ヤクザイ</t>
    </rPh>
    <rPh sb="226" eb="228">
      <t>カンリ</t>
    </rPh>
    <rPh sb="237" eb="239">
      <t>イリョウ</t>
    </rPh>
    <rPh sb="239" eb="241">
      <t>ホケン</t>
    </rPh>
    <rPh sb="283" eb="285">
      <t>ジョウホウ</t>
    </rPh>
    <rPh sb="285" eb="287">
      <t>ツウシン</t>
    </rPh>
    <rPh sb="287" eb="289">
      <t>キキ</t>
    </rPh>
    <rPh sb="290" eb="291">
      <t>モチ</t>
    </rPh>
    <rPh sb="293" eb="295">
      <t>バアイ</t>
    </rPh>
    <rPh sb="296" eb="297">
      <t>ノゾ</t>
    </rPh>
    <rPh sb="304" eb="305">
      <t>オヨ</t>
    </rPh>
    <phoneticPr fontId="14"/>
  </si>
  <si>
    <t>「8．無菌製剤処理加算」の欄の②は、当該保険薬局内に設置するもの全てに☑を記入すること。</t>
    <rPh sb="13" eb="14">
      <t>ラン</t>
    </rPh>
    <rPh sb="18" eb="20">
      <t>トウガイ</t>
    </rPh>
    <rPh sb="20" eb="22">
      <t>ホケン</t>
    </rPh>
    <rPh sb="22" eb="24">
      <t>ヤッキョク</t>
    </rPh>
    <rPh sb="24" eb="25">
      <t>ナイ</t>
    </rPh>
    <rPh sb="26" eb="28">
      <t>セッチ</t>
    </rPh>
    <rPh sb="32" eb="33">
      <t>スベ</t>
    </rPh>
    <rPh sb="37" eb="39">
      <t>キニュウ</t>
    </rPh>
    <phoneticPr fontId="14"/>
  </si>
  <si>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本年５月２日以降に新規指定を受けた場合等、直近3か月間の実績がない保険薬局への該当」の該当を選択すること。
</t>
    <rPh sb="12" eb="13">
      <t>ラン</t>
    </rPh>
    <rPh sb="19" eb="21">
      <t>テイジ</t>
    </rPh>
    <rPh sb="40" eb="41">
      <t>ホン</t>
    </rPh>
    <rPh sb="77" eb="79">
      <t>ジッセキ</t>
    </rPh>
    <rPh sb="88" eb="90">
      <t>バアイ</t>
    </rPh>
    <rPh sb="137" eb="139">
      <t>ガイトウ</t>
    </rPh>
    <rPh sb="140" eb="142">
      <t>センタク</t>
    </rPh>
    <phoneticPr fontId="14"/>
  </si>
  <si>
    <r>
      <t>「10.かかりつけ薬剤師指導料及びかかりつけ薬剤師包括管理料」欄の①「令和7年５月から７月における勤務状況に基づき、当該薬局に勤務している全保険薬剤師の数（非常勤の保険薬剤師は常勤換算）」については 、以下の（イ）及び（ロ）により小数</t>
    </r>
    <r>
      <rPr>
        <strike/>
        <sz val="10"/>
        <rFont val="ＭＳ Ｐゴシック"/>
        <family val="3"/>
        <charset val="128"/>
      </rPr>
      <t>点</t>
    </r>
    <r>
      <rPr>
        <sz val="10"/>
        <rFont val="ＭＳ Ｐゴシック"/>
        <family val="3"/>
        <charset val="128"/>
      </rPr>
      <t>第二位を四捨五入して小数</t>
    </r>
    <r>
      <rPr>
        <strike/>
        <sz val="10"/>
        <rFont val="ＭＳ Ｐゴシック"/>
        <family val="3"/>
        <charset val="128"/>
      </rPr>
      <t>点</t>
    </r>
    <r>
      <rPr>
        <sz val="10"/>
        <rFont val="ＭＳ Ｐゴシック"/>
        <family val="3"/>
        <charset val="128"/>
      </rPr>
      <t>第一位まで算出すること。（令和7年５月から７月において保険薬剤師の出入があった場合においても、勤務時間から常勤換算すること。）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5" eb="137">
      <t>ホケン</t>
    </rPh>
    <rPh sb="199" eb="201">
      <t>ホケン</t>
    </rPh>
    <rPh sb="238" eb="240">
      <t>ホケン</t>
    </rPh>
    <rPh sb="275" eb="277">
      <t>ホケン</t>
    </rPh>
    <phoneticPr fontId="14"/>
  </si>
  <si>
    <t>秋田県</t>
    <rPh sb="0" eb="2">
      <t>アキタ</t>
    </rPh>
    <rPh sb="2" eb="3">
      <t>ケン</t>
    </rPh>
    <phoneticPr fontId="1"/>
  </si>
  <si>
    <r>
      <t>　　※必要な提出様式を</t>
    </r>
    <r>
      <rPr>
        <b/>
        <sz val="10"/>
        <color rgb="FFFF0000"/>
        <rFont val="ＭＳ Ｐゴシック"/>
        <family val="3"/>
        <charset val="128"/>
      </rPr>
      <t>片面で</t>
    </r>
    <r>
      <rPr>
        <sz val="10"/>
        <color theme="1"/>
        <rFont val="ＭＳ Ｐゴシック"/>
        <family val="3"/>
        <charset val="128"/>
      </rPr>
      <t>印刷の上、東北厚生局秋田事務所までご提出ください。</t>
    </r>
    <rPh sb="3" eb="5">
      <t>ヒツヨウ</t>
    </rPh>
    <rPh sb="6" eb="8">
      <t>テイシュツ</t>
    </rPh>
    <rPh sb="8" eb="10">
      <t>ヨウシキ</t>
    </rPh>
    <rPh sb="11" eb="13">
      <t>カタメン</t>
    </rPh>
    <rPh sb="24" eb="26">
      <t>アキタ</t>
    </rPh>
    <rPh sb="26" eb="28">
      <t>ジム</t>
    </rPh>
    <rPh sb="28" eb="29">
      <t>ショ</t>
    </rPh>
    <phoneticPr fontId="1"/>
  </si>
  <si>
    <r>
      <t>印刷した提出物を東北厚生局秋田事務所へ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8">
      <t>アキタジムショ</t>
    </rPh>
    <rPh sb="19" eb="21">
      <t>ユウソウ</t>
    </rPh>
    <rPh sb="22" eb="24">
      <t>テイシュツ</t>
    </rPh>
    <phoneticPr fontId="1"/>
  </si>
  <si>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・「10①令和７年５月から７月における勤務状況に基づき、当該薬局に勤務している全保険薬剤師の数」欄</t>
    <rPh sb="7" eb="8">
      <t>ニュウ</t>
    </rPh>
    <rPh sb="12" eb="13">
      <t>ニュウ</t>
    </rPh>
    <rPh sb="29" eb="31">
      <t>イガイ</t>
    </rPh>
    <rPh sb="32" eb="34">
      <t>コウモク</t>
    </rPh>
    <rPh sb="35" eb="36">
      <t>フク</t>
    </rPh>
    <rPh sb="39" eb="41">
      <t>ナイヨウ</t>
    </rPh>
    <rPh sb="49" eb="50">
      <t>アラタ</t>
    </rPh>
    <rPh sb="200" eb="202">
      <t>チョウザイ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</si>
</sst>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
    <numFmt numFmtId="178" formatCode="0_ "/>
    <numFmt numFmtId="179" formatCode="0.0_);[Red]\(0.0\)"/>
    <numFmt numFmtId="180" formatCode="0.0_ "/>
    <numFmt numFmtId="181" formatCode="0.0"/>
  </numFmts>
  <fonts count="64">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2"/>
      <color theme="1"/>
      <name val="ＭＳ 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7"/>
      <name val="ＭＳ Ｐゴシック"/>
      <family val="3"/>
      <charset val="128"/>
    </font>
    <font>
      <sz val="8"/>
      <name val="ＭＳ Ｐゴシック"/>
      <family val="3"/>
      <charset val="128"/>
    </font>
    <font>
      <sz val="11"/>
      <color indexed="36"/>
      <name val="ＭＳ Ｐゴシック"/>
      <family val="3"/>
      <charset val="128"/>
    </font>
    <font>
      <b/>
      <sz val="10"/>
      <name val="ＭＳ Ｐゴシック"/>
      <family val="3"/>
      <charset val="128"/>
    </font>
    <font>
      <b/>
      <sz val="12"/>
      <color theme="1"/>
      <name val="ＭＳ Ｐゴシック"/>
      <family val="3"/>
      <charset val="128"/>
    </font>
    <font>
      <sz val="11"/>
      <color rgb="FFFF0000"/>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sz val="12"/>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0"/>
      <name val="Arial"/>
      <family val="2"/>
    </font>
    <font>
      <b/>
      <sz val="9"/>
      <name val="ＭＳ Ｐゴシック"/>
      <family val="3"/>
      <charset val="128"/>
    </font>
    <font>
      <b/>
      <sz val="8"/>
      <name val="ＭＳ Ｐゴシック"/>
      <family val="3"/>
      <charset val="128"/>
    </font>
    <font>
      <b/>
      <sz val="18"/>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1"/>
      <color rgb="FFFF0000"/>
      <name val="ＭＳ Ｐゴシック"/>
      <family val="3"/>
      <charset val="128"/>
    </font>
    <font>
      <sz val="12"/>
      <color theme="1"/>
      <name val="ＭＳ Ｐゴシック"/>
      <family val="3"/>
      <charset val="128"/>
    </font>
    <font>
      <sz val="10"/>
      <color theme="1"/>
      <name val="ＭＳ Ｐゴシック"/>
      <family val="3"/>
      <charset val="128"/>
    </font>
    <font>
      <b/>
      <sz val="16"/>
      <name val="ＭＳ Ｐゴシック"/>
      <family val="3"/>
      <charset val="128"/>
    </font>
    <font>
      <b/>
      <sz val="16"/>
      <color theme="1"/>
      <name val="ＭＳ Ｐゴシック"/>
      <family val="3"/>
      <charset val="128"/>
    </font>
    <font>
      <sz val="7"/>
      <color theme="1"/>
      <name val="ＭＳ Ｐゴシック"/>
      <family val="3"/>
      <charset val="128"/>
    </font>
    <font>
      <b/>
      <sz val="9"/>
      <color indexed="81"/>
      <name val="MS P ゴシック"/>
      <family val="3"/>
      <charset val="128"/>
    </font>
    <font>
      <b/>
      <sz val="14"/>
      <color indexed="81"/>
      <name val="MS P ゴシック"/>
      <family val="3"/>
      <charset val="128"/>
    </font>
    <font>
      <sz val="11"/>
      <color theme="1"/>
      <name val="游ゴシック"/>
      <family val="2"/>
      <charset val="128"/>
      <scheme val="minor"/>
    </font>
    <font>
      <u/>
      <vertAlign val="subscript"/>
      <sz val="10"/>
      <name val="ＭＳ Ｐゴシック"/>
      <family val="3"/>
      <charset val="128"/>
    </font>
    <font>
      <u/>
      <sz val="10"/>
      <name val="ＭＳ Ｐゴシック"/>
      <family val="3"/>
      <charset val="128"/>
    </font>
    <font>
      <sz val="16"/>
      <name val="ＭＳ Ｐゴシック"/>
      <family val="3"/>
      <charset val="128"/>
    </font>
    <font>
      <strike/>
      <sz val="8"/>
      <color rgb="FFFF0000"/>
      <name val="ＭＳ Ｐゴシック"/>
      <family val="3"/>
      <charset val="128"/>
    </font>
    <font>
      <sz val="10"/>
      <name val="ＭＳ ゴシック"/>
      <family val="3"/>
      <charset val="128"/>
    </font>
    <font>
      <strike/>
      <sz val="10"/>
      <name val="ＭＳ Ｐゴシック"/>
      <family val="3"/>
      <charset val="128"/>
    </font>
    <font>
      <sz val="11"/>
      <name val="ＭＳ 明朝"/>
      <family val="1"/>
      <charset val="128"/>
    </font>
    <font>
      <strike/>
      <sz val="10"/>
      <color rgb="FFFF0000"/>
      <name val="ＭＳ 明朝"/>
      <family val="1"/>
      <charset val="128"/>
    </font>
    <font>
      <b/>
      <sz val="10"/>
      <color rgb="FFFF0000"/>
      <name val="ＭＳ Ｐゴシック"/>
      <family val="3"/>
      <charset val="128"/>
    </font>
    <font>
      <sz val="9"/>
      <color indexed="81"/>
      <name val="MS P ゴシック"/>
      <family val="3"/>
      <charset val="128"/>
    </font>
    <font>
      <b/>
      <sz val="20"/>
      <color rgb="FF000000"/>
      <name val="游ゴシック"/>
      <family val="3"/>
      <charset val="128"/>
      <scheme val="minor"/>
    </font>
    <font>
      <b/>
      <sz val="12"/>
      <color indexed="81"/>
      <name val="MS P ゴシック"/>
      <family val="3"/>
      <charset val="128"/>
    </font>
    <font>
      <sz val="14"/>
      <color indexed="81"/>
      <name val="MS P ゴシック"/>
      <family val="3"/>
      <charset val="128"/>
    </font>
    <font>
      <sz val="11"/>
      <color rgb="FF000000"/>
      <name val="ＭＳ Ｐゴシック"/>
      <family val="3"/>
      <charset val="128"/>
    </font>
    <font>
      <sz val="9"/>
      <color rgb="FF000000"/>
      <name val="Meiryo UI"/>
      <family val="3"/>
      <charset val="128"/>
    </font>
    <font>
      <b/>
      <sz val="11"/>
      <name val="ＭＳ Ｐゴシック"/>
      <family val="3"/>
      <charset val="128"/>
    </font>
    <font>
      <u/>
      <sz val="11"/>
      <name val="ＭＳ ゴシック"/>
      <family val="3"/>
      <charset val="128"/>
    </font>
    <font>
      <strike/>
      <sz val="10"/>
      <color rgb="FF00B05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style="hair">
        <color auto="1"/>
      </right>
      <top style="thin">
        <color auto="1"/>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medium">
        <color indexed="64"/>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diagonal/>
    </border>
    <border diagonalUp="1">
      <left/>
      <right style="medium">
        <color indexed="64"/>
      </right>
      <top style="medium">
        <color indexed="64"/>
      </top>
      <bottom style="thin">
        <color indexed="64"/>
      </bottom>
      <diagonal style="thin">
        <color indexed="64"/>
      </diagonal>
    </border>
    <border>
      <left style="thin">
        <color theme="0" tint="-4.9989318521683403E-2"/>
      </left>
      <right/>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alignment vertical="center"/>
    </xf>
    <xf numFmtId="0" fontId="7" fillId="0" borderId="0"/>
    <xf numFmtId="0" fontId="6" fillId="0" borderId="0">
      <alignment vertical="center"/>
    </xf>
    <xf numFmtId="0" fontId="8" fillId="0" borderId="0">
      <alignment vertical="center"/>
    </xf>
    <xf numFmtId="0" fontId="8" fillId="0" borderId="0"/>
    <xf numFmtId="0" fontId="6" fillId="0" borderId="0">
      <alignment vertical="center"/>
    </xf>
    <xf numFmtId="0" fontId="29" fillId="0" borderId="0"/>
    <xf numFmtId="0" fontId="8" fillId="0" borderId="0">
      <alignment vertical="center"/>
    </xf>
    <xf numFmtId="0" fontId="45" fillId="0" borderId="0">
      <alignment vertical="center"/>
    </xf>
  </cellStyleXfs>
  <cellXfs count="464">
    <xf numFmtId="0" fontId="0" fillId="0" borderId="0" xfId="0">
      <alignment vertical="center"/>
    </xf>
    <xf numFmtId="0" fontId="2" fillId="0" borderId="0" xfId="0" applyFont="1">
      <alignment vertical="center"/>
    </xf>
    <xf numFmtId="0" fontId="8" fillId="0" borderId="0" xfId="1" applyFont="1" applyAlignment="1">
      <alignment vertical="center"/>
    </xf>
    <xf numFmtId="0" fontId="12" fillId="0" borderId="0" xfId="1" applyFont="1" applyAlignment="1">
      <alignment vertical="center"/>
    </xf>
    <xf numFmtId="0" fontId="13" fillId="0" borderId="0" xfId="1" applyFont="1" applyAlignment="1">
      <alignment vertical="center"/>
    </xf>
    <xf numFmtId="0" fontId="17" fillId="0" borderId="0" xfId="1" applyFont="1" applyAlignment="1">
      <alignment vertical="center"/>
    </xf>
    <xf numFmtId="0" fontId="8" fillId="0" borderId="6" xfId="1" applyFont="1" applyBorder="1" applyAlignment="1">
      <alignment vertical="center"/>
    </xf>
    <xf numFmtId="0" fontId="20" fillId="0" borderId="0" xfId="0" applyFont="1">
      <alignment vertical="center"/>
    </xf>
    <xf numFmtId="0" fontId="13" fillId="0" borderId="29" xfId="1" applyFont="1" applyBorder="1" applyAlignment="1">
      <alignment vertical="center"/>
    </xf>
    <xf numFmtId="0" fontId="8" fillId="0" borderId="30" xfId="1" applyFont="1" applyBorder="1" applyAlignment="1">
      <alignment vertical="center"/>
    </xf>
    <xf numFmtId="0" fontId="23" fillId="0" borderId="0" xfId="0" applyFont="1" applyAlignment="1">
      <alignment horizontal="justify" vertical="top" wrapText="1"/>
    </xf>
    <xf numFmtId="0" fontId="24" fillId="0" borderId="0" xfId="0" applyFont="1" applyAlignment="1">
      <alignment horizontal="justify" vertical="center"/>
    </xf>
    <xf numFmtId="0" fontId="8" fillId="0" borderId="1" xfId="1" applyFont="1" applyBorder="1" applyAlignment="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8" fillId="0" borderId="8" xfId="1" applyFont="1" applyBorder="1" applyAlignment="1">
      <alignment vertical="center"/>
    </xf>
    <xf numFmtId="0" fontId="6" fillId="0" borderId="0" xfId="5">
      <alignment vertical="center"/>
    </xf>
    <xf numFmtId="0" fontId="6" fillId="0" borderId="0" xfId="5" applyAlignment="1">
      <alignment horizontal="left" vertical="center" shrinkToFit="1"/>
    </xf>
    <xf numFmtId="0" fontId="6" fillId="0" borderId="0" xfId="5" applyAlignment="1">
      <alignment horizontal="right" vertical="center" shrinkToFit="1"/>
    </xf>
    <xf numFmtId="0" fontId="6" fillId="0" borderId="0" xfId="5" applyAlignment="1">
      <alignment horizontal="left" vertical="center" indent="1" shrinkToFit="1"/>
    </xf>
    <xf numFmtId="0" fontId="6" fillId="0" borderId="0" xfId="5" applyAlignment="1">
      <alignment horizontal="left" vertical="center" indent="1"/>
    </xf>
    <xf numFmtId="0" fontId="25" fillId="0" borderId="0" xfId="5" applyFont="1" applyAlignment="1">
      <alignment horizontal="left" vertical="center" indent="1"/>
    </xf>
    <xf numFmtId="0" fontId="25" fillId="0" borderId="0" xfId="5" applyFont="1">
      <alignment vertical="center"/>
    </xf>
    <xf numFmtId="0" fontId="27" fillId="0" borderId="0" xfId="5" applyFont="1" applyAlignment="1">
      <alignment horizontal="center" vertical="center" shrinkToFit="1"/>
    </xf>
    <xf numFmtId="0" fontId="6" fillId="0" borderId="0" xfId="5" applyAlignment="1">
      <alignment horizontal="left" vertical="center" indent="2"/>
    </xf>
    <xf numFmtId="0" fontId="25" fillId="0" borderId="0" xfId="5" applyFont="1" applyAlignment="1">
      <alignment horizontal="left" vertical="center" indent="2"/>
    </xf>
    <xf numFmtId="0" fontId="6" fillId="0" borderId="0" xfId="5" applyAlignment="1">
      <alignment horizontal="left" vertical="center" indent="3"/>
    </xf>
    <xf numFmtId="0" fontId="25" fillId="0" borderId="0" xfId="5" applyFont="1" applyAlignment="1">
      <alignment horizontal="left" vertical="center" indent="3"/>
    </xf>
    <xf numFmtId="0" fontId="6" fillId="0" borderId="0" xfId="5" applyAlignment="1">
      <alignment horizontal="left" vertical="center" indent="6"/>
    </xf>
    <xf numFmtId="0" fontId="25" fillId="0" borderId="0" xfId="5" applyFont="1" applyAlignment="1">
      <alignment horizontal="left" vertical="center" indent="6"/>
    </xf>
    <xf numFmtId="49" fontId="25" fillId="0" borderId="0" xfId="5" applyNumberFormat="1" applyFont="1" applyAlignment="1">
      <alignment horizontal="left"/>
    </xf>
    <xf numFmtId="0" fontId="25" fillId="0" borderId="27" xfId="5" applyFont="1" applyBorder="1" applyAlignment="1">
      <alignment horizontal="left" vertical="center" wrapText="1" indent="1"/>
    </xf>
    <xf numFmtId="0" fontId="25" fillId="0" borderId="27" xfId="5" applyFont="1" applyBorder="1" applyAlignment="1">
      <alignment horizontal="distributed" vertical="center" indent="1"/>
    </xf>
    <xf numFmtId="0" fontId="25" fillId="0" borderId="18" xfId="5" applyFont="1" applyBorder="1" applyAlignment="1">
      <alignment horizontal="left" vertical="center" wrapText="1" indent="1"/>
    </xf>
    <xf numFmtId="0" fontId="25" fillId="0" borderId="27" xfId="5" applyFont="1" applyBorder="1" applyAlignment="1">
      <alignment horizontal="left" vertical="center" indent="1" shrinkToFit="1"/>
    </xf>
    <xf numFmtId="0" fontId="6" fillId="0" borderId="18" xfId="5" applyBorder="1" applyAlignment="1">
      <alignment horizontal="distributed" vertical="center" indent="1"/>
    </xf>
    <xf numFmtId="49" fontId="27" fillId="0" borderId="18" xfId="5" applyNumberFormat="1" applyFont="1" applyBorder="1" applyAlignment="1">
      <alignment horizontal="left" vertical="center" indent="1" shrinkToFit="1"/>
    </xf>
    <xf numFmtId="0" fontId="25" fillId="0" borderId="0" xfId="5" applyFont="1" applyAlignment="1">
      <alignment horizontal="distributed" vertical="center" indent="1"/>
    </xf>
    <xf numFmtId="0" fontId="25" fillId="0" borderId="0" xfId="5" applyFont="1" applyAlignment="1">
      <alignment horizontal="left" vertical="center" indent="1" shrinkToFit="1"/>
    </xf>
    <xf numFmtId="0" fontId="28" fillId="0" borderId="0" xfId="5" applyFont="1" applyAlignment="1">
      <alignment horizontal="distributed" vertical="center" indent="1"/>
    </xf>
    <xf numFmtId="49" fontId="25" fillId="0" borderId="0" xfId="5" applyNumberFormat="1" applyFont="1" applyAlignment="1">
      <alignment horizontal="left" vertical="center" indent="1" shrinkToFit="1"/>
    </xf>
    <xf numFmtId="0" fontId="32" fillId="0" borderId="0" xfId="1" applyFont="1" applyAlignment="1">
      <alignment horizontal="center" vertical="center"/>
    </xf>
    <xf numFmtId="0" fontId="2" fillId="2" borderId="0" xfId="0" applyFont="1" applyFill="1">
      <alignment vertical="center"/>
    </xf>
    <xf numFmtId="0" fontId="19" fillId="2" borderId="0" xfId="0" applyFont="1" applyFill="1" applyAlignment="1">
      <alignment horizontal="center" vertical="center"/>
    </xf>
    <xf numFmtId="0" fontId="38" fillId="2" borderId="0" xfId="0" applyFont="1" applyFill="1" applyAlignment="1">
      <alignment horizontal="left" vertical="center"/>
    </xf>
    <xf numFmtId="0" fontId="19" fillId="0" borderId="0" xfId="0" applyFont="1" applyAlignment="1">
      <alignment horizontal="center" vertical="center"/>
    </xf>
    <xf numFmtId="0" fontId="39" fillId="2" borderId="0" xfId="0" applyFont="1" applyFill="1" applyAlignment="1">
      <alignment horizontal="left" vertical="center"/>
    </xf>
    <xf numFmtId="0" fontId="26" fillId="0" borderId="0" xfId="5" applyFont="1" applyAlignment="1">
      <alignment horizontal="distributed" vertical="center" indent="1"/>
    </xf>
    <xf numFmtId="0" fontId="42" fillId="2" borderId="0" xfId="0" applyFont="1" applyFill="1">
      <alignment vertical="center"/>
    </xf>
    <xf numFmtId="0" fontId="2" fillId="2" borderId="0" xfId="0" applyFont="1" applyFill="1" applyAlignment="1">
      <alignment horizontal="left" vertical="center"/>
    </xf>
    <xf numFmtId="0" fontId="45" fillId="0" borderId="0" xfId="8">
      <alignment vertical="center"/>
    </xf>
    <xf numFmtId="0" fontId="45" fillId="0" borderId="0" xfId="8" applyAlignment="1">
      <alignment vertical="top"/>
    </xf>
    <xf numFmtId="0" fontId="24" fillId="0" borderId="0" xfId="8" applyFont="1">
      <alignment vertical="center"/>
    </xf>
    <xf numFmtId="0" fontId="5" fillId="0" borderId="0" xfId="0" applyFont="1">
      <alignment vertical="center"/>
    </xf>
    <xf numFmtId="0" fontId="10" fillId="0" borderId="0" xfId="1" applyFont="1" applyAlignment="1">
      <alignment horizontal="center" vertical="center"/>
    </xf>
    <xf numFmtId="0" fontId="56" fillId="0" borderId="0" xfId="0" applyFont="1" applyAlignment="1">
      <alignment horizontal="center" vertical="center"/>
    </xf>
    <xf numFmtId="0" fontId="40" fillId="0" borderId="0" xfId="1" applyFont="1" applyAlignment="1">
      <alignment horizontal="left" vertical="top" wrapText="1"/>
    </xf>
    <xf numFmtId="0" fontId="40" fillId="0" borderId="0" xfId="1" applyFont="1" applyAlignment="1">
      <alignment vertical="top" wrapText="1"/>
    </xf>
    <xf numFmtId="0" fontId="8" fillId="0" borderId="0" xfId="3">
      <alignment vertical="center"/>
    </xf>
    <xf numFmtId="0" fontId="8" fillId="0" borderId="0" xfId="3" applyAlignment="1">
      <alignment vertical="center" wrapText="1"/>
    </xf>
    <xf numFmtId="0" fontId="33" fillId="0" borderId="0" xfId="3" applyFont="1">
      <alignment vertical="center"/>
    </xf>
    <xf numFmtId="0" fontId="33" fillId="0" borderId="0" xfId="3" applyFont="1" applyAlignment="1">
      <alignment vertical="center" wrapText="1"/>
    </xf>
    <xf numFmtId="0" fontId="35" fillId="0" borderId="0" xfId="3" applyFont="1">
      <alignment vertical="center"/>
    </xf>
    <xf numFmtId="0" fontId="12" fillId="0" borderId="0" xfId="3" applyFont="1" applyAlignment="1">
      <alignment vertical="top"/>
    </xf>
    <xf numFmtId="0" fontId="50" fillId="0" borderId="0" xfId="3" applyFont="1" applyAlignment="1">
      <alignment vertical="top" wrapText="1"/>
    </xf>
    <xf numFmtId="0" fontId="63" fillId="0" borderId="0" xfId="3" applyFont="1" applyAlignment="1">
      <alignment vertical="top"/>
    </xf>
    <xf numFmtId="0" fontId="50" fillId="0" borderId="0" xfId="3" applyFont="1">
      <alignment vertical="center"/>
    </xf>
    <xf numFmtId="0" fontId="8" fillId="0" borderId="0" xfId="3" applyAlignment="1">
      <alignment vertical="top"/>
    </xf>
    <xf numFmtId="0" fontId="50" fillId="0" borderId="0" xfId="3" applyFont="1" applyAlignment="1">
      <alignment horizontal="left" vertical="top" wrapText="1"/>
    </xf>
    <xf numFmtId="0" fontId="12" fillId="0" borderId="0" xfId="3" applyFont="1">
      <alignment vertical="center"/>
    </xf>
    <xf numFmtId="0" fontId="8" fillId="0" borderId="0" xfId="3" applyAlignment="1">
      <alignment horizontal="left" vertical="center"/>
    </xf>
    <xf numFmtId="0" fontId="8" fillId="0" borderId="1" xfId="3" applyBorder="1" applyAlignment="1">
      <alignment horizontal="left" vertical="center" wrapText="1"/>
    </xf>
    <xf numFmtId="0" fontId="8" fillId="0" borderId="22" xfId="3" applyBorder="1" applyAlignment="1">
      <alignment horizontal="center" vertical="center"/>
    </xf>
    <xf numFmtId="180" fontId="8" fillId="0" borderId="47" xfId="3" applyNumberFormat="1" applyBorder="1" applyAlignment="1">
      <alignment horizontal="center" vertical="center"/>
    </xf>
    <xf numFmtId="0" fontId="11" fillId="0" borderId="0" xfId="3" applyFont="1">
      <alignment vertical="center"/>
    </xf>
    <xf numFmtId="49" fontId="18" fillId="4" borderId="41" xfId="3" applyNumberFormat="1" applyFont="1" applyFill="1" applyBorder="1" applyAlignment="1">
      <alignment horizontal="left" vertical="center" wrapText="1"/>
    </xf>
    <xf numFmtId="178" fontId="8" fillId="0" borderId="84" xfId="3" applyNumberFormat="1" applyBorder="1" applyAlignment="1" applyProtection="1">
      <alignment horizontal="center" vertical="center"/>
      <protection locked="0"/>
    </xf>
    <xf numFmtId="0" fontId="15" fillId="3" borderId="54" xfId="3" applyFont="1" applyFill="1" applyBorder="1" applyAlignment="1">
      <alignment vertical="center" wrapText="1"/>
    </xf>
    <xf numFmtId="1" fontId="10" fillId="0" borderId="87" xfId="3" applyNumberFormat="1" applyFont="1" applyBorder="1" applyAlignment="1">
      <alignment horizontal="center" vertical="center"/>
    </xf>
    <xf numFmtId="0" fontId="15" fillId="3" borderId="6" xfId="3" applyFont="1" applyFill="1" applyBorder="1" applyAlignment="1">
      <alignment horizontal="left" vertical="center" wrapText="1"/>
    </xf>
    <xf numFmtId="0" fontId="11" fillId="3" borderId="46" xfId="3" applyFont="1" applyFill="1" applyBorder="1" applyAlignment="1">
      <alignment vertical="center" wrapText="1"/>
    </xf>
    <xf numFmtId="0" fontId="11" fillId="3" borderId="50" xfId="3" applyFont="1" applyFill="1" applyBorder="1" applyAlignment="1">
      <alignment vertical="center" wrapText="1"/>
    </xf>
    <xf numFmtId="0" fontId="11" fillId="3" borderId="50" xfId="3" applyFont="1" applyFill="1" applyBorder="1">
      <alignment vertical="center"/>
    </xf>
    <xf numFmtId="0" fontId="8" fillId="0" borderId="0" xfId="3" applyAlignment="1">
      <alignment horizontal="left" vertical="center" wrapText="1"/>
    </xf>
    <xf numFmtId="0" fontId="11" fillId="4" borderId="45" xfId="3" applyFont="1" applyFill="1" applyBorder="1">
      <alignment vertical="center"/>
    </xf>
    <xf numFmtId="0" fontId="11" fillId="4" borderId="44" xfId="3" applyFont="1" applyFill="1" applyBorder="1">
      <alignment vertical="center"/>
    </xf>
    <xf numFmtId="0" fontId="11" fillId="4" borderId="44" xfId="3" applyFont="1" applyFill="1" applyBorder="1" applyAlignment="1">
      <alignment horizontal="right" vertical="center"/>
    </xf>
    <xf numFmtId="0" fontId="18" fillId="4" borderId="41" xfId="3" applyFont="1" applyFill="1" applyBorder="1">
      <alignment vertical="center"/>
    </xf>
    <xf numFmtId="0" fontId="8" fillId="0" borderId="25" xfId="3" applyBorder="1" applyAlignment="1">
      <alignment horizontal="right" vertical="center"/>
    </xf>
    <xf numFmtId="0" fontId="11" fillId="0" borderId="0" xfId="3" applyFont="1" applyAlignment="1">
      <alignment horizontal="right" vertical="center"/>
    </xf>
    <xf numFmtId="0" fontId="11" fillId="0" borderId="0" xfId="3" applyFont="1" applyAlignment="1">
      <alignment horizontal="center" vertical="center"/>
    </xf>
    <xf numFmtId="0" fontId="11" fillId="3" borderId="52" xfId="3" applyFont="1" applyFill="1" applyBorder="1">
      <alignment vertical="center"/>
    </xf>
    <xf numFmtId="0" fontId="11" fillId="3" borderId="24" xfId="3" applyFont="1" applyFill="1" applyBorder="1">
      <alignment vertical="center"/>
    </xf>
    <xf numFmtId="0" fontId="20" fillId="0" borderId="0" xfId="3" applyFont="1">
      <alignment vertical="center"/>
    </xf>
    <xf numFmtId="0" fontId="8" fillId="0" borderId="55" xfId="3" applyBorder="1" applyAlignment="1">
      <alignment horizontal="center" vertical="center" wrapText="1"/>
    </xf>
    <xf numFmtId="0" fontId="11" fillId="3" borderId="54" xfId="3" applyFont="1" applyFill="1" applyBorder="1" applyAlignment="1">
      <alignment horizontal="left" vertical="center" wrapText="1"/>
    </xf>
    <xf numFmtId="0" fontId="8" fillId="0" borderId="51" xfId="3" applyBorder="1" applyAlignment="1">
      <alignment horizontal="center" vertical="center" wrapText="1"/>
    </xf>
    <xf numFmtId="0" fontId="11" fillId="3" borderId="6" xfId="3" applyFont="1" applyFill="1" applyBorder="1" applyAlignment="1">
      <alignment horizontal="left" vertical="center" wrapText="1"/>
    </xf>
    <xf numFmtId="0" fontId="8" fillId="0" borderId="47" xfId="3" applyBorder="1" applyAlignment="1">
      <alignment horizontal="center" vertical="center" wrapText="1"/>
    </xf>
    <xf numFmtId="0" fontId="11" fillId="3" borderId="10" xfId="3" applyFont="1" applyFill="1" applyBorder="1" applyAlignment="1">
      <alignment horizontal="left" vertical="center" wrapText="1"/>
    </xf>
    <xf numFmtId="0" fontId="8" fillId="0" borderId="49" xfId="3" applyBorder="1" applyAlignment="1">
      <alignment horizontal="center" vertical="center" wrapText="1"/>
    </xf>
    <xf numFmtId="0" fontId="11" fillId="0" borderId="82" xfId="3" applyFont="1" applyBorder="1">
      <alignment vertical="center"/>
    </xf>
    <xf numFmtId="0" fontId="11" fillId="0" borderId="42" xfId="3" applyFont="1" applyBorder="1" applyAlignment="1">
      <alignment horizontal="center" vertical="center"/>
    </xf>
    <xf numFmtId="0" fontId="11" fillId="0" borderId="80" xfId="3" applyFont="1" applyBorder="1" applyAlignment="1">
      <alignment horizontal="center" vertical="center"/>
    </xf>
    <xf numFmtId="0" fontId="11" fillId="0" borderId="43" xfId="3" applyFont="1" applyBorder="1" applyAlignment="1">
      <alignment horizontal="center" vertical="center"/>
    </xf>
    <xf numFmtId="0" fontId="11" fillId="3" borderId="52" xfId="3" applyFont="1" applyFill="1" applyBorder="1" applyAlignment="1">
      <alignment vertical="center" wrapText="1"/>
    </xf>
    <xf numFmtId="0" fontId="10" fillId="0" borderId="1" xfId="3" applyFont="1" applyBorder="1" applyAlignment="1">
      <alignment horizontal="center" vertical="center"/>
    </xf>
    <xf numFmtId="0" fontId="11" fillId="3" borderId="1" xfId="3" applyFont="1" applyFill="1" applyBorder="1" applyAlignment="1">
      <alignment horizontal="center" vertical="center" wrapText="1"/>
    </xf>
    <xf numFmtId="0" fontId="11" fillId="2" borderId="47" xfId="3" applyFont="1" applyFill="1" applyBorder="1" applyAlignment="1">
      <alignment horizontal="center" vertical="center"/>
    </xf>
    <xf numFmtId="0" fontId="11" fillId="0" borderId="6" xfId="3" applyFont="1" applyBorder="1" applyAlignment="1">
      <alignment horizontal="center" vertical="center"/>
    </xf>
    <xf numFmtId="0" fontId="11" fillId="4" borderId="59" xfId="3" applyFont="1" applyFill="1" applyBorder="1">
      <alignment vertical="center"/>
    </xf>
    <xf numFmtId="0" fontId="11" fillId="4" borderId="21" xfId="3" applyFont="1" applyFill="1" applyBorder="1">
      <alignment vertical="center"/>
    </xf>
    <xf numFmtId="0" fontId="30" fillId="4" borderId="23" xfId="3" applyFont="1" applyFill="1" applyBorder="1">
      <alignment vertical="center"/>
    </xf>
    <xf numFmtId="0" fontId="11" fillId="3" borderId="46" xfId="3" applyFont="1" applyFill="1" applyBorder="1">
      <alignment vertical="center"/>
    </xf>
    <xf numFmtId="0" fontId="11" fillId="0" borderId="8" xfId="3" applyFont="1" applyBorder="1" applyAlignment="1">
      <alignment horizontal="center" vertical="center"/>
    </xf>
    <xf numFmtId="0" fontId="11" fillId="0" borderId="19" xfId="3" applyFont="1" applyBorder="1" applyAlignment="1">
      <alignment horizontal="center" vertical="center"/>
    </xf>
    <xf numFmtId="0" fontId="11" fillId="4" borderId="44" xfId="3" applyFont="1" applyFill="1" applyBorder="1" applyAlignment="1">
      <alignment horizontal="center" vertical="center"/>
    </xf>
    <xf numFmtId="0" fontId="30" fillId="4" borderId="16" xfId="3" applyFont="1" applyFill="1" applyBorder="1">
      <alignment vertical="center"/>
    </xf>
    <xf numFmtId="0" fontId="30" fillId="4" borderId="44" xfId="3" applyFont="1" applyFill="1" applyBorder="1">
      <alignment vertical="center"/>
    </xf>
    <xf numFmtId="0" fontId="8" fillId="0" borderId="1" xfId="3" applyBorder="1" applyAlignment="1">
      <alignment vertical="center" wrapText="1"/>
    </xf>
    <xf numFmtId="0" fontId="35" fillId="0" borderId="5" xfId="3" applyFont="1" applyBorder="1">
      <alignment vertical="center"/>
    </xf>
    <xf numFmtId="0" fontId="33" fillId="0" borderId="5" xfId="3" applyFont="1" applyBorder="1">
      <alignment vertical="center"/>
    </xf>
    <xf numFmtId="0" fontId="33" fillId="0" borderId="0" xfId="3" applyFont="1" applyAlignment="1">
      <alignment horizontal="left" vertical="center"/>
    </xf>
    <xf numFmtId="0" fontId="62" fillId="0" borderId="16" xfId="3" applyFont="1" applyBorder="1">
      <alignment vertical="center"/>
    </xf>
    <xf numFmtId="0" fontId="11" fillId="0" borderId="0" xfId="3" applyFont="1" applyAlignment="1">
      <alignment horizontal="center" vertical="center" wrapText="1"/>
    </xf>
    <xf numFmtId="0" fontId="11" fillId="0" borderId="0" xfId="3" applyFont="1" applyAlignment="1">
      <alignment horizontal="left" vertical="center" wrapText="1"/>
    </xf>
    <xf numFmtId="0" fontId="8" fillId="3" borderId="57" xfId="3" applyFill="1" applyBorder="1">
      <alignment vertical="center"/>
    </xf>
    <xf numFmtId="0" fontId="8" fillId="3" borderId="56" xfId="3" applyFill="1" applyBorder="1">
      <alignment vertical="center"/>
    </xf>
    <xf numFmtId="0" fontId="11" fillId="3" borderId="24" xfId="3" applyFont="1" applyFill="1" applyBorder="1" applyAlignment="1">
      <alignment horizontal="left" vertical="center" wrapText="1"/>
    </xf>
    <xf numFmtId="0" fontId="8" fillId="0" borderId="24" xfId="3" applyBorder="1">
      <alignment vertical="center"/>
    </xf>
    <xf numFmtId="0" fontId="11" fillId="3" borderId="48" xfId="3" applyFont="1" applyFill="1" applyBorder="1" applyAlignment="1">
      <alignment vertical="center" wrapText="1"/>
    </xf>
    <xf numFmtId="0" fontId="8" fillId="0" borderId="25" xfId="3" applyBorder="1">
      <alignment vertical="center"/>
    </xf>
    <xf numFmtId="0" fontId="12" fillId="0" borderId="47" xfId="3" applyFont="1" applyBorder="1" applyAlignment="1">
      <alignment horizontal="center" vertical="center" wrapText="1"/>
    </xf>
    <xf numFmtId="0" fontId="11" fillId="0" borderId="16" xfId="3" applyFont="1" applyBorder="1" applyAlignment="1">
      <alignment horizontal="center" vertical="center" wrapText="1"/>
    </xf>
    <xf numFmtId="0" fontId="8" fillId="3" borderId="50" xfId="3" applyFill="1" applyBorder="1">
      <alignment vertical="center"/>
    </xf>
    <xf numFmtId="0" fontId="8" fillId="3" borderId="24" xfId="3" applyFill="1" applyBorder="1">
      <alignment vertical="center"/>
    </xf>
    <xf numFmtId="0" fontId="11" fillId="0" borderId="6" xfId="3" applyFont="1" applyBorder="1" applyAlignment="1">
      <alignment horizontal="center" vertical="center" wrapText="1"/>
    </xf>
    <xf numFmtId="0" fontId="11" fillId="0" borderId="49" xfId="3" applyFont="1" applyBorder="1" applyAlignment="1">
      <alignment horizontal="center" vertical="center"/>
    </xf>
    <xf numFmtId="0" fontId="11" fillId="0" borderId="8" xfId="3" applyFont="1" applyBorder="1">
      <alignment vertical="center"/>
    </xf>
    <xf numFmtId="0" fontId="11" fillId="0" borderId="10" xfId="3" applyFont="1" applyBorder="1">
      <alignment vertical="center"/>
    </xf>
    <xf numFmtId="0" fontId="11" fillId="0" borderId="73" xfId="3" applyFont="1" applyBorder="1" applyAlignment="1">
      <alignment horizontal="center" vertical="top" wrapText="1"/>
    </xf>
    <xf numFmtId="0" fontId="11" fillId="0" borderId="71" xfId="3" applyFont="1" applyBorder="1" applyAlignment="1">
      <alignment horizontal="center" vertical="top" wrapText="1"/>
    </xf>
    <xf numFmtId="0" fontId="11" fillId="3" borderId="9" xfId="3" applyFont="1" applyFill="1" applyBorder="1" applyAlignment="1">
      <alignment horizontal="left" vertical="center" wrapText="1"/>
    </xf>
    <xf numFmtId="0" fontId="11" fillId="3" borderId="24" xfId="3" applyFont="1" applyFill="1" applyBorder="1" applyAlignment="1">
      <alignment vertical="center" wrapText="1"/>
    </xf>
    <xf numFmtId="0" fontId="8" fillId="0" borderId="1" xfId="3" applyBorder="1">
      <alignment vertical="center"/>
    </xf>
    <xf numFmtId="0" fontId="11" fillId="3" borderId="0" xfId="3" applyFont="1" applyFill="1" applyAlignment="1">
      <alignment horizontal="left" vertical="center" wrapText="1"/>
    </xf>
    <xf numFmtId="0" fontId="11" fillId="3" borderId="50" xfId="3" applyFont="1" applyFill="1" applyBorder="1" applyAlignment="1">
      <alignment horizontal="center" vertical="center" wrapText="1"/>
    </xf>
    <xf numFmtId="0" fontId="11" fillId="3" borderId="0" xfId="3" applyFont="1" applyFill="1" applyAlignment="1">
      <alignment vertical="center" wrapText="1"/>
    </xf>
    <xf numFmtId="0" fontId="11" fillId="0" borderId="0" xfId="3" applyFont="1" applyAlignment="1">
      <alignment vertical="center" wrapText="1"/>
    </xf>
    <xf numFmtId="0" fontId="61" fillId="0" borderId="0" xfId="3" applyFont="1">
      <alignment vertical="center"/>
    </xf>
    <xf numFmtId="0" fontId="61" fillId="0" borderId="0" xfId="3" applyFont="1" applyAlignment="1">
      <alignment vertical="center" wrapText="1"/>
    </xf>
    <xf numFmtId="0" fontId="15" fillId="0" borderId="0" xfId="3" applyFont="1" applyAlignment="1">
      <alignment vertical="top" wrapText="1"/>
    </xf>
    <xf numFmtId="0" fontId="11" fillId="0" borderId="47" xfId="3" applyFont="1" applyBorder="1" applyAlignment="1">
      <alignment horizontal="center" vertical="center"/>
    </xf>
    <xf numFmtId="176" fontId="11" fillId="0" borderId="21" xfId="3" applyNumberFormat="1" applyFont="1" applyBorder="1" applyAlignment="1">
      <alignment horizontal="center" vertical="center"/>
    </xf>
    <xf numFmtId="0" fontId="11" fillId="0" borderId="21" xfId="3" applyFont="1" applyBorder="1" applyAlignment="1">
      <alignment horizontal="left" vertical="center" wrapText="1"/>
    </xf>
    <xf numFmtId="0" fontId="8" fillId="0" borderId="12" xfId="3" applyBorder="1">
      <alignment vertical="center"/>
    </xf>
    <xf numFmtId="179" fontId="8" fillId="0" borderId="47" xfId="3" applyNumberFormat="1" applyBorder="1" applyAlignment="1">
      <alignment horizontal="center" vertical="center" wrapText="1"/>
    </xf>
    <xf numFmtId="1" fontId="8" fillId="0" borderId="53" xfId="3" applyNumberFormat="1" applyBorder="1" applyAlignment="1">
      <alignment horizontal="center" vertical="center"/>
    </xf>
    <xf numFmtId="178" fontId="8" fillId="0" borderId="53" xfId="3" applyNumberFormat="1" applyBorder="1" applyAlignment="1">
      <alignment horizontal="center" vertical="center"/>
    </xf>
    <xf numFmtId="0" fontId="33" fillId="0" borderId="1" xfId="3" applyFont="1" applyBorder="1" applyAlignment="1">
      <alignment vertical="center" wrapText="1"/>
    </xf>
    <xf numFmtId="0" fontId="12" fillId="0" borderId="6" xfId="3" applyFont="1" applyBorder="1">
      <alignment vertical="center"/>
    </xf>
    <xf numFmtId="49" fontId="36" fillId="0" borderId="43" xfId="3" applyNumberFormat="1" applyFont="1" applyBorder="1" applyAlignment="1">
      <alignment vertical="center" wrapText="1"/>
    </xf>
    <xf numFmtId="0" fontId="33" fillId="0" borderId="16" xfId="3" applyFont="1" applyBorder="1">
      <alignment vertical="center"/>
    </xf>
    <xf numFmtId="0" fontId="33" fillId="0" borderId="16" xfId="3" applyFont="1" applyBorder="1" applyAlignment="1">
      <alignment horizontal="left" vertical="center"/>
    </xf>
    <xf numFmtId="49" fontId="33" fillId="0" borderId="0" xfId="3" applyNumberFormat="1" applyFont="1">
      <alignment vertical="center"/>
    </xf>
    <xf numFmtId="0" fontId="34" fillId="0" borderId="0" xfId="3" applyFont="1" applyAlignment="1">
      <alignment horizontal="center" vertical="center"/>
    </xf>
    <xf numFmtId="0" fontId="34" fillId="0" borderId="0" xfId="3" applyFont="1" applyAlignment="1">
      <alignment horizontal="center" vertical="center" wrapText="1"/>
    </xf>
    <xf numFmtId="0" fontId="34" fillId="0" borderId="0" xfId="3" applyFont="1">
      <alignment vertical="center"/>
    </xf>
    <xf numFmtId="0" fontId="34" fillId="0" borderId="0" xfId="3" applyFont="1" applyAlignment="1">
      <alignment vertical="center" wrapText="1"/>
    </xf>
    <xf numFmtId="0" fontId="33" fillId="0" borderId="0" xfId="3" applyFont="1" applyAlignment="1">
      <alignment horizontal="right" vertical="center"/>
    </xf>
    <xf numFmtId="0" fontId="19" fillId="2" borderId="0" xfId="0" applyFont="1" applyFill="1">
      <alignment vertical="center"/>
    </xf>
    <xf numFmtId="1" fontId="10" fillId="0" borderId="87" xfId="0" applyNumberFormat="1" applyFont="1" applyBorder="1" applyAlignment="1" applyProtection="1">
      <alignment horizontal="center" vertical="center" wrapText="1"/>
      <protection locked="0"/>
    </xf>
    <xf numFmtId="0" fontId="41"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20" fillId="2" borderId="0" xfId="0" applyFont="1" applyFill="1" applyAlignment="1">
      <alignment horizontal="left" vertical="center" wrapText="1"/>
    </xf>
    <xf numFmtId="0" fontId="25" fillId="0" borderId="0" xfId="5" applyFont="1" applyAlignment="1">
      <alignment horizontal="left" vertical="center" indent="8"/>
    </xf>
    <xf numFmtId="0" fontId="6" fillId="0" borderId="0" xfId="5" applyAlignment="1">
      <alignment horizontal="left" vertical="center" indent="8"/>
    </xf>
    <xf numFmtId="0" fontId="25" fillId="0" borderId="0" xfId="5" applyFont="1" applyAlignment="1">
      <alignment horizontal="distributed" vertical="center" indent="1"/>
    </xf>
    <xf numFmtId="0" fontId="25" fillId="0" borderId="27" xfId="5" applyFont="1" applyBorder="1" applyAlignment="1">
      <alignment horizontal="distributed" vertical="center" indent="1"/>
    </xf>
    <xf numFmtId="0" fontId="25" fillId="0" borderId="0" xfId="5" applyFont="1" applyAlignment="1">
      <alignment horizontal="left" vertical="center" indent="3"/>
    </xf>
    <xf numFmtId="0" fontId="6" fillId="0" borderId="0" xfId="5" applyAlignment="1">
      <alignment horizontal="left" vertical="center" indent="3"/>
    </xf>
    <xf numFmtId="0" fontId="25" fillId="0" borderId="0" xfId="5" applyFont="1" applyAlignment="1">
      <alignment horizontal="left" vertical="center" wrapText="1"/>
    </xf>
    <xf numFmtId="0" fontId="25" fillId="0" borderId="16" xfId="5" applyFont="1" applyBorder="1" applyAlignment="1">
      <alignment vertical="center"/>
    </xf>
    <xf numFmtId="0" fontId="26" fillId="0" borderId="4" xfId="5" applyFont="1" applyBorder="1" applyAlignment="1">
      <alignment horizontal="right" vertical="center" shrinkToFit="1"/>
    </xf>
    <xf numFmtId="0" fontId="27" fillId="0" borderId="0" xfId="5" applyFont="1" applyAlignment="1">
      <alignment horizontal="center" vertical="center" shrinkToFit="1"/>
    </xf>
    <xf numFmtId="0" fontId="6" fillId="0" borderId="0" xfId="5" applyAlignment="1">
      <alignment horizontal="center" vertical="center" shrinkToFit="1"/>
    </xf>
    <xf numFmtId="0" fontId="25" fillId="0" borderId="0" xfId="5" applyFont="1" applyAlignment="1">
      <alignment horizontal="left" vertical="center" indent="2"/>
    </xf>
    <xf numFmtId="0" fontId="6" fillId="0" borderId="0" xfId="5" applyAlignment="1">
      <alignment horizontal="left" vertical="center" indent="2"/>
    </xf>
    <xf numFmtId="0" fontId="21" fillId="0" borderId="31" xfId="1" applyFont="1" applyBorder="1" applyAlignment="1">
      <alignment horizontal="left" vertical="center" wrapText="1"/>
    </xf>
    <xf numFmtId="0" fontId="21" fillId="0" borderId="0" xfId="1" applyFont="1" applyAlignment="1">
      <alignment horizontal="left" vertical="center" wrapText="1"/>
    </xf>
    <xf numFmtId="0" fontId="21" fillId="0" borderId="28" xfId="1" applyFont="1" applyBorder="1" applyAlignment="1">
      <alignment horizontal="left" vertical="center" wrapText="1"/>
    </xf>
    <xf numFmtId="0" fontId="21" fillId="0" borderId="38" xfId="1" applyFont="1" applyBorder="1" applyAlignment="1">
      <alignment horizontal="left" vertical="center" wrapText="1"/>
    </xf>
    <xf numFmtId="0" fontId="21" fillId="0" borderId="39" xfId="1" applyFont="1" applyBorder="1" applyAlignment="1">
      <alignment horizontal="left" vertical="center" wrapText="1"/>
    </xf>
    <xf numFmtId="0" fontId="21" fillId="0" borderId="40" xfId="1" applyFont="1" applyBorder="1" applyAlignment="1">
      <alignment horizontal="left" vertical="center" wrapText="1"/>
    </xf>
    <xf numFmtId="0" fontId="48" fillId="0" borderId="0" xfId="1" applyFont="1" applyAlignment="1">
      <alignment horizontal="left" vertical="top" wrapText="1"/>
    </xf>
    <xf numFmtId="0" fontId="10" fillId="0" borderId="10" xfId="1" applyFont="1" applyBorder="1" applyAlignment="1">
      <alignment horizontal="left" vertical="center" wrapText="1"/>
    </xf>
    <xf numFmtId="0" fontId="10" fillId="0" borderId="4" xfId="1" applyFont="1" applyBorder="1" applyAlignment="1">
      <alignment horizontal="left" vertical="center" wrapText="1"/>
    </xf>
    <xf numFmtId="0" fontId="10" fillId="0" borderId="11" xfId="1" applyFont="1" applyBorder="1" applyAlignment="1">
      <alignment horizontal="left" vertical="center" wrapText="1"/>
    </xf>
    <xf numFmtId="0" fontId="10" fillId="0" borderId="14" xfId="1" applyFont="1" applyBorder="1" applyAlignment="1">
      <alignment horizontal="left" vertical="center" wrapText="1"/>
    </xf>
    <xf numFmtId="0" fontId="10" fillId="0" borderId="16" xfId="1" applyFont="1" applyBorder="1" applyAlignment="1">
      <alignment horizontal="left" vertical="center" wrapText="1"/>
    </xf>
    <xf numFmtId="0" fontId="10" fillId="0" borderId="15" xfId="1" applyFont="1" applyBorder="1" applyAlignment="1">
      <alignment horizontal="left" vertical="center" wrapText="1"/>
    </xf>
    <xf numFmtId="0" fontId="10" fillId="0" borderId="10" xfId="1" applyFont="1" applyBorder="1" applyAlignment="1">
      <alignment horizontal="left" vertical="center"/>
    </xf>
    <xf numFmtId="0" fontId="10" fillId="0" borderId="4" xfId="1" applyFont="1" applyBorder="1" applyAlignment="1">
      <alignment horizontal="left" vertical="center"/>
    </xf>
    <xf numFmtId="0" fontId="10" fillId="0" borderId="11" xfId="1" applyFont="1" applyBorder="1" applyAlignment="1">
      <alignment horizontal="left" vertical="center"/>
    </xf>
    <xf numFmtId="0" fontId="10" fillId="0" borderId="14" xfId="1" applyFont="1" applyBorder="1" applyAlignment="1">
      <alignment horizontal="left" vertical="center"/>
    </xf>
    <xf numFmtId="0" fontId="10" fillId="0" borderId="16" xfId="1" applyFont="1" applyBorder="1" applyAlignment="1">
      <alignment horizontal="left" vertical="center"/>
    </xf>
    <xf numFmtId="0" fontId="10" fillId="0" borderId="15" xfId="1" applyFont="1" applyBorder="1" applyAlignment="1">
      <alignment horizontal="left"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3" fillId="0" borderId="31" xfId="1" applyFont="1" applyBorder="1" applyAlignment="1">
      <alignment horizontal="left" vertical="center" wrapText="1"/>
    </xf>
    <xf numFmtId="0" fontId="13" fillId="0" borderId="0" xfId="1" applyFont="1" applyAlignment="1">
      <alignment horizontal="left" vertical="center" wrapText="1"/>
    </xf>
    <xf numFmtId="0" fontId="13" fillId="0" borderId="28" xfId="1" applyFont="1" applyBorder="1" applyAlignment="1">
      <alignment horizontal="left" vertical="center" wrapText="1"/>
    </xf>
    <xf numFmtId="0" fontId="13" fillId="0" borderId="62" xfId="1" applyFont="1" applyBorder="1" applyAlignment="1">
      <alignment horizontal="left" vertical="center" wrapText="1"/>
    </xf>
    <xf numFmtId="0" fontId="13" fillId="0" borderId="27" xfId="1" applyFont="1" applyBorder="1" applyAlignment="1">
      <alignment horizontal="left" vertical="center" wrapText="1"/>
    </xf>
    <xf numFmtId="0" fontId="13" fillId="0" borderId="63" xfId="1" applyFont="1" applyBorder="1" applyAlignment="1">
      <alignment horizontal="left" vertical="center" wrapText="1"/>
    </xf>
    <xf numFmtId="0" fontId="10" fillId="0" borderId="35" xfId="1" applyFont="1" applyBorder="1" applyAlignment="1">
      <alignment horizontal="left" vertical="center"/>
    </xf>
    <xf numFmtId="0" fontId="10" fillId="0" borderId="36" xfId="1" applyFont="1" applyBorder="1" applyAlignment="1">
      <alignment horizontal="left" vertical="center"/>
    </xf>
    <xf numFmtId="0" fontId="10" fillId="0" borderId="37" xfId="1" applyFont="1" applyBorder="1" applyAlignment="1">
      <alignment horizontal="left" vertical="center"/>
    </xf>
    <xf numFmtId="0" fontId="10" fillId="0" borderId="62" xfId="1" applyFont="1" applyBorder="1" applyAlignment="1">
      <alignment horizontal="left" vertical="center"/>
    </xf>
    <xf numFmtId="0" fontId="10" fillId="0" borderId="27" xfId="1" applyFont="1" applyBorder="1" applyAlignment="1">
      <alignment horizontal="left" vertical="center"/>
    </xf>
    <xf numFmtId="0" fontId="10" fillId="0" borderId="63" xfId="1"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12" fillId="0" borderId="0" xfId="1" applyFont="1" applyAlignment="1">
      <alignment horizontal="right" vertical="center"/>
    </xf>
    <xf numFmtId="0" fontId="32" fillId="0" borderId="0" xfId="1" applyFont="1" applyAlignment="1">
      <alignment horizontal="center" vertical="center"/>
    </xf>
    <xf numFmtId="0" fontId="13" fillId="0" borderId="0" xfId="1" applyFont="1" applyAlignment="1">
      <alignment horizontal="center" vertical="center"/>
    </xf>
    <xf numFmtId="0" fontId="13" fillId="0" borderId="28"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7" xfId="1" applyFont="1" applyBorder="1" applyAlignment="1">
      <alignment horizontal="center" vertical="center"/>
    </xf>
    <xf numFmtId="0" fontId="32" fillId="0" borderId="10" xfId="1" applyFont="1" applyBorder="1" applyAlignment="1">
      <alignment horizontal="center" vertical="center"/>
    </xf>
    <xf numFmtId="0" fontId="32" fillId="0" borderId="4" xfId="1" applyFont="1" applyBorder="1" applyAlignment="1">
      <alignment horizontal="center" vertical="center"/>
    </xf>
    <xf numFmtId="0" fontId="32" fillId="0" borderId="11" xfId="1" applyFont="1" applyBorder="1" applyAlignment="1">
      <alignment horizontal="center" vertical="center"/>
    </xf>
    <xf numFmtId="0" fontId="32" fillId="0" borderId="14" xfId="1" applyFont="1" applyBorder="1" applyAlignment="1">
      <alignment horizontal="center" vertical="center"/>
    </xf>
    <xf numFmtId="0" fontId="32" fillId="0" borderId="16" xfId="1" applyFont="1" applyBorder="1" applyAlignment="1">
      <alignment horizontal="center" vertical="center"/>
    </xf>
    <xf numFmtId="0" fontId="32" fillId="0" borderId="15" xfId="1" applyFont="1" applyBorder="1" applyAlignment="1">
      <alignment horizontal="center" vertical="center"/>
    </xf>
    <xf numFmtId="0" fontId="5" fillId="0" borderId="0" xfId="0" applyFont="1" applyAlignment="1">
      <alignment horizontal="justify" vertical="center" wrapText="1"/>
    </xf>
    <xf numFmtId="0" fontId="5" fillId="0" borderId="0" xfId="0" applyFont="1" applyAlignment="1">
      <alignment vertical="center"/>
    </xf>
    <xf numFmtId="0" fontId="8" fillId="0" borderId="35" xfId="1" applyFont="1" applyBorder="1" applyAlignment="1">
      <alignment horizontal="left" vertical="top"/>
    </xf>
    <xf numFmtId="0" fontId="8" fillId="0" borderId="36" xfId="1" applyFont="1" applyBorder="1" applyAlignment="1">
      <alignment horizontal="left" vertical="top"/>
    </xf>
    <xf numFmtId="0" fontId="8" fillId="0" borderId="37" xfId="1" applyFont="1" applyBorder="1" applyAlignment="1">
      <alignment horizontal="left" vertical="top"/>
    </xf>
    <xf numFmtId="0" fontId="8" fillId="0" borderId="31" xfId="1" applyFont="1" applyBorder="1" applyAlignment="1">
      <alignment horizontal="left" vertical="top"/>
    </xf>
    <xf numFmtId="0" fontId="8" fillId="0" borderId="0" xfId="1" applyFont="1" applyAlignment="1">
      <alignment horizontal="left" vertical="top"/>
    </xf>
    <xf numFmtId="0" fontId="8" fillId="0" borderId="28" xfId="1" applyFont="1" applyBorder="1" applyAlignment="1">
      <alignment horizontal="left" vertical="top"/>
    </xf>
    <xf numFmtId="0" fontId="12" fillId="0" borderId="0" xfId="3" applyFont="1" applyAlignment="1">
      <alignment horizontal="left" vertical="top" wrapText="1"/>
    </xf>
    <xf numFmtId="0" fontId="11" fillId="0" borderId="8" xfId="3" applyFont="1" applyBorder="1" applyAlignment="1">
      <alignment horizontal="center" vertical="center" wrapText="1"/>
    </xf>
    <xf numFmtId="0" fontId="11" fillId="0" borderId="47" xfId="3" applyFont="1" applyBorder="1" applyAlignment="1">
      <alignment horizontal="center" vertical="center" wrapText="1"/>
    </xf>
    <xf numFmtId="0" fontId="11" fillId="3" borderId="8" xfId="3" applyFont="1" applyFill="1" applyBorder="1" applyAlignment="1">
      <alignment horizontal="left" vertical="center" wrapText="1"/>
    </xf>
    <xf numFmtId="0" fontId="11" fillId="3" borderId="7" xfId="3" applyFont="1" applyFill="1" applyBorder="1" applyAlignment="1">
      <alignment horizontal="left" vertical="center" wrapText="1"/>
    </xf>
    <xf numFmtId="0" fontId="11" fillId="0" borderId="8" xfId="3" applyFont="1" applyBorder="1" applyAlignment="1">
      <alignment horizontal="center" vertical="center"/>
    </xf>
    <xf numFmtId="0" fontId="11" fillId="3" borderId="48" xfId="3" applyFont="1" applyFill="1" applyBorder="1" applyAlignment="1">
      <alignment horizontal="left" vertical="center" wrapText="1"/>
    </xf>
    <xf numFmtId="0" fontId="11" fillId="3" borderId="4" xfId="3" applyFont="1" applyFill="1" applyBorder="1" applyAlignment="1">
      <alignment horizontal="left" vertical="center" wrapText="1"/>
    </xf>
    <xf numFmtId="0" fontId="11" fillId="3" borderId="85" xfId="3" applyFont="1" applyFill="1" applyBorder="1" applyAlignment="1">
      <alignment horizontal="left" vertical="center" wrapText="1"/>
    </xf>
    <xf numFmtId="0" fontId="11" fillId="3" borderId="26" xfId="3" applyFont="1" applyFill="1" applyBorder="1" applyAlignment="1">
      <alignment horizontal="left" vertical="center" wrapText="1"/>
    </xf>
    <xf numFmtId="0" fontId="11" fillId="3" borderId="5" xfId="3" applyFont="1" applyFill="1" applyBorder="1" applyAlignment="1">
      <alignment horizontal="left" vertical="center" wrapText="1"/>
    </xf>
    <xf numFmtId="0" fontId="11" fillId="3" borderId="86" xfId="3" applyFont="1" applyFill="1" applyBorder="1" applyAlignment="1">
      <alignment horizontal="left" vertical="center" wrapText="1"/>
    </xf>
    <xf numFmtId="0" fontId="11" fillId="3" borderId="17" xfId="3" applyFont="1" applyFill="1" applyBorder="1" applyAlignment="1">
      <alignment horizontal="left" vertical="center" wrapText="1" indent="1"/>
    </xf>
    <xf numFmtId="0" fontId="11" fillId="3" borderId="8" xfId="3" applyFont="1" applyFill="1" applyBorder="1" applyAlignment="1">
      <alignment horizontal="left" vertical="center" wrapText="1" indent="1"/>
    </xf>
    <xf numFmtId="0" fontId="11" fillId="3" borderId="7" xfId="3" applyFont="1" applyFill="1" applyBorder="1" applyAlignment="1">
      <alignment horizontal="left" vertical="center" wrapText="1" indent="1"/>
    </xf>
    <xf numFmtId="0" fontId="11" fillId="3" borderId="61" xfId="3" applyFont="1" applyFill="1" applyBorder="1" applyAlignment="1">
      <alignment horizontal="left" vertical="center" wrapText="1" indent="1"/>
    </xf>
    <xf numFmtId="0" fontId="11" fillId="3" borderId="53" xfId="3" applyFont="1" applyFill="1" applyBorder="1" applyAlignment="1">
      <alignment horizontal="left" vertical="center" wrapText="1" indent="1"/>
    </xf>
    <xf numFmtId="0" fontId="11" fillId="3" borderId="58" xfId="3" applyFont="1" applyFill="1" applyBorder="1" applyAlignment="1">
      <alignment horizontal="left" vertical="center" wrapText="1" indent="1"/>
    </xf>
    <xf numFmtId="0" fontId="12" fillId="0" borderId="0" xfId="3" applyFont="1" applyAlignment="1">
      <alignment horizontal="left" vertical="center"/>
    </xf>
    <xf numFmtId="0" fontId="12" fillId="0" borderId="0" xfId="3" applyFont="1" applyAlignment="1">
      <alignment horizontal="left" vertical="top"/>
    </xf>
    <xf numFmtId="178" fontId="48" fillId="0" borderId="72" xfId="3" applyNumberFormat="1" applyFont="1" applyBorder="1" applyAlignment="1">
      <alignment horizontal="center" vertical="center"/>
    </xf>
    <xf numFmtId="178" fontId="48" fillId="0" borderId="7" xfId="3" applyNumberFormat="1" applyFont="1" applyBorder="1" applyAlignment="1">
      <alignment horizontal="center" vertical="center"/>
    </xf>
    <xf numFmtId="0" fontId="31" fillId="4" borderId="44" xfId="3" applyFont="1" applyFill="1" applyBorder="1" applyAlignment="1">
      <alignment horizontal="left" vertical="center" wrapText="1"/>
    </xf>
    <xf numFmtId="0" fontId="11" fillId="0" borderId="43" xfId="3" applyFont="1" applyBorder="1" applyAlignment="1">
      <alignment horizontal="center" vertical="center"/>
    </xf>
    <xf numFmtId="0" fontId="11" fillId="0" borderId="44" xfId="3" applyFont="1" applyBorder="1" applyAlignment="1">
      <alignment horizontal="center" vertical="center"/>
    </xf>
    <xf numFmtId="0" fontId="11" fillId="0" borderId="45" xfId="3" applyFont="1" applyBorder="1" applyAlignment="1">
      <alignment horizontal="center" vertical="center"/>
    </xf>
    <xf numFmtId="0" fontId="11" fillId="3" borderId="5" xfId="3" applyFont="1" applyFill="1" applyBorder="1" applyAlignment="1">
      <alignment horizontal="left" vertical="center"/>
    </xf>
    <xf numFmtId="0" fontId="11" fillId="3" borderId="65" xfId="3" applyFont="1" applyFill="1" applyBorder="1" applyAlignment="1">
      <alignment horizontal="left" vertical="center"/>
    </xf>
    <xf numFmtId="0" fontId="11" fillId="3" borderId="8" xfId="3" applyFont="1" applyFill="1" applyBorder="1" applyAlignment="1">
      <alignment horizontal="left" vertical="center"/>
    </xf>
    <xf numFmtId="0" fontId="11" fillId="3" borderId="7" xfId="3" applyFont="1" applyFill="1" applyBorder="1" applyAlignment="1">
      <alignment horizontal="left" vertical="center"/>
    </xf>
    <xf numFmtId="0" fontId="11" fillId="0" borderId="14" xfId="3" applyFont="1" applyBorder="1" applyAlignment="1">
      <alignment horizontal="center" vertical="center"/>
    </xf>
    <xf numFmtId="0" fontId="11" fillId="0" borderId="16" xfId="3" applyFont="1" applyBorder="1" applyAlignment="1">
      <alignment horizontal="center" vertical="center"/>
    </xf>
    <xf numFmtId="0" fontId="11" fillId="0" borderId="83" xfId="3" applyFont="1" applyBorder="1" applyAlignment="1">
      <alignment horizontal="center" vertical="center"/>
    </xf>
    <xf numFmtId="0" fontId="11" fillId="0" borderId="51" xfId="3" applyFont="1" applyBorder="1" applyAlignment="1">
      <alignment horizontal="center" vertical="center"/>
    </xf>
    <xf numFmtId="0" fontId="11" fillId="0" borderId="6" xfId="3" applyFont="1" applyBorder="1" applyAlignment="1">
      <alignment horizontal="center" vertical="center"/>
    </xf>
    <xf numFmtId="0" fontId="18" fillId="4" borderId="41" xfId="3" applyFont="1" applyFill="1" applyBorder="1" applyAlignment="1">
      <alignment horizontal="left" vertical="center" wrapText="1"/>
    </xf>
    <xf numFmtId="0" fontId="18" fillId="4" borderId="44" xfId="3" applyFont="1" applyFill="1" applyBorder="1" applyAlignment="1">
      <alignment horizontal="left" vertical="center" wrapText="1"/>
    </xf>
    <xf numFmtId="0" fontId="18" fillId="4" borderId="42" xfId="3" applyFont="1" applyFill="1" applyBorder="1" applyAlignment="1">
      <alignment horizontal="left" vertical="center" wrapText="1"/>
    </xf>
    <xf numFmtId="0" fontId="11" fillId="0" borderId="47" xfId="3" applyFont="1" applyBorder="1" applyAlignment="1">
      <alignment horizontal="center" vertical="center"/>
    </xf>
    <xf numFmtId="0" fontId="11" fillId="0" borderId="69" xfId="3" applyFont="1" applyBorder="1" applyAlignment="1">
      <alignment horizontal="center" vertical="center"/>
    </xf>
    <xf numFmtId="0" fontId="11" fillId="0" borderId="70" xfId="3" applyFont="1" applyBorder="1" applyAlignment="1">
      <alignment horizontal="center" vertical="center"/>
    </xf>
    <xf numFmtId="0" fontId="11" fillId="3" borderId="16" xfId="3" applyFont="1" applyFill="1" applyBorder="1" applyAlignment="1">
      <alignment horizontal="left" vertical="center" wrapText="1"/>
    </xf>
    <xf numFmtId="0" fontId="11" fillId="3" borderId="16" xfId="3" applyFont="1" applyFill="1" applyBorder="1" applyAlignment="1">
      <alignment horizontal="left" vertical="center"/>
    </xf>
    <xf numFmtId="0" fontId="11" fillId="3" borderId="15" xfId="3" applyFont="1" applyFill="1" applyBorder="1" applyAlignment="1">
      <alignment horizontal="left" vertical="center"/>
    </xf>
    <xf numFmtId="0" fontId="11" fillId="3" borderId="53" xfId="3" applyFont="1" applyFill="1" applyBorder="1" applyAlignment="1">
      <alignment horizontal="left" vertical="center" wrapText="1"/>
    </xf>
    <xf numFmtId="0" fontId="11" fillId="3" borderId="58" xfId="3" applyFont="1" applyFill="1" applyBorder="1" applyAlignment="1">
      <alignment horizontal="left" vertical="center" wrapText="1"/>
    </xf>
    <xf numFmtId="0" fontId="11" fillId="0" borderId="54" xfId="3" applyFont="1" applyBorder="1" applyAlignment="1">
      <alignment horizontal="center" vertical="center" wrapText="1"/>
    </xf>
    <xf numFmtId="0" fontId="11" fillId="0" borderId="53" xfId="3" applyFont="1" applyBorder="1" applyAlignment="1">
      <alignment horizontal="center" vertical="center" wrapText="1"/>
    </xf>
    <xf numFmtId="0" fontId="11" fillId="0" borderId="53" xfId="3" applyFont="1" applyBorder="1" applyAlignment="1">
      <alignment horizontal="center" vertical="center"/>
    </xf>
    <xf numFmtId="0" fontId="11" fillId="0" borderId="55" xfId="3" applyFont="1" applyBorder="1" applyAlignment="1">
      <alignment horizontal="center" vertical="center"/>
    </xf>
    <xf numFmtId="0" fontId="18" fillId="4" borderId="23" xfId="3" applyFont="1" applyFill="1" applyBorder="1" applyAlignment="1">
      <alignment horizontal="left" vertical="center" wrapText="1"/>
    </xf>
    <xf numFmtId="0" fontId="18" fillId="4" borderId="69" xfId="3" applyFont="1" applyFill="1" applyBorder="1" applyAlignment="1">
      <alignment horizontal="left" vertical="center" wrapText="1"/>
    </xf>
    <xf numFmtId="0" fontId="18" fillId="4" borderId="81" xfId="3" applyFont="1" applyFill="1" applyBorder="1" applyAlignment="1">
      <alignment horizontal="left" vertical="center" wrapText="1"/>
    </xf>
    <xf numFmtId="0" fontId="11" fillId="3" borderId="46" xfId="3" applyFont="1" applyFill="1" applyBorder="1" applyAlignment="1">
      <alignment horizontal="left" vertical="center" wrapText="1" indent="1"/>
    </xf>
    <xf numFmtId="0" fontId="11" fillId="0" borderId="6" xfId="3" applyFont="1" applyBorder="1" applyAlignment="1">
      <alignment horizontal="center" vertical="center" wrapText="1"/>
    </xf>
    <xf numFmtId="0" fontId="11" fillId="3" borderId="24" xfId="3" applyFont="1" applyFill="1" applyBorder="1" applyAlignment="1">
      <alignment horizontal="left" vertical="center" wrapText="1" indent="1"/>
    </xf>
    <xf numFmtId="0" fontId="11" fillId="3" borderId="0" xfId="3" applyFont="1" applyFill="1" applyAlignment="1">
      <alignment horizontal="left" vertical="center" wrapText="1" indent="1"/>
    </xf>
    <xf numFmtId="0" fontId="11" fillId="3" borderId="13" xfId="3" applyFont="1" applyFill="1" applyBorder="1" applyAlignment="1">
      <alignment horizontal="left" vertical="center" wrapText="1" indent="1"/>
    </xf>
    <xf numFmtId="0" fontId="8" fillId="0" borderId="76" xfId="3" applyBorder="1" applyAlignment="1">
      <alignment horizontal="center" vertical="center"/>
    </xf>
    <xf numFmtId="0" fontId="8" fillId="0" borderId="75" xfId="3" applyBorder="1" applyAlignment="1">
      <alignment horizontal="center" vertical="center"/>
    </xf>
    <xf numFmtId="0" fontId="11" fillId="3" borderId="48" xfId="3" applyFont="1" applyFill="1" applyBorder="1" applyAlignment="1">
      <alignment horizontal="left" vertical="center" wrapText="1" indent="1"/>
    </xf>
    <xf numFmtId="0" fontId="11" fillId="3" borderId="4" xfId="3" applyFont="1" applyFill="1" applyBorder="1" applyAlignment="1">
      <alignment horizontal="left" vertical="center" wrapText="1" indent="1"/>
    </xf>
    <xf numFmtId="0" fontId="11" fillId="3" borderId="11" xfId="3" applyFont="1" applyFill="1" applyBorder="1" applyAlignment="1">
      <alignment horizontal="left" vertical="center" wrapText="1" indent="1"/>
    </xf>
    <xf numFmtId="0" fontId="11" fillId="3" borderId="50" xfId="3" applyFont="1" applyFill="1" applyBorder="1" applyAlignment="1">
      <alignment horizontal="left" vertical="center" wrapText="1" indent="1"/>
    </xf>
    <xf numFmtId="0" fontId="11" fillId="3" borderId="16" xfId="3" applyFont="1" applyFill="1" applyBorder="1" applyAlignment="1">
      <alignment horizontal="left" vertical="center" wrapText="1" indent="1"/>
    </xf>
    <xf numFmtId="0" fontId="11" fillId="3" borderId="15" xfId="3" applyFont="1" applyFill="1" applyBorder="1" applyAlignment="1">
      <alignment horizontal="left" vertical="center" wrapText="1" indent="1"/>
    </xf>
    <xf numFmtId="0" fontId="11" fillId="3" borderId="0" xfId="3" applyFont="1" applyFill="1" applyAlignment="1">
      <alignment horizontal="left" vertical="center" wrapText="1"/>
    </xf>
    <xf numFmtId="0" fontId="11" fillId="3" borderId="13" xfId="3" applyFont="1" applyFill="1" applyBorder="1" applyAlignment="1">
      <alignment horizontal="left" vertical="center" wrapText="1"/>
    </xf>
    <xf numFmtId="0" fontId="11" fillId="3" borderId="26" xfId="3" applyFont="1" applyFill="1" applyBorder="1" applyAlignment="1">
      <alignment horizontal="left" vertical="center" wrapText="1" indent="1"/>
    </xf>
    <xf numFmtId="0" fontId="11" fillId="3" borderId="5" xfId="3" applyFont="1" applyFill="1" applyBorder="1" applyAlignment="1">
      <alignment horizontal="left" vertical="center" wrapText="1" indent="1"/>
    </xf>
    <xf numFmtId="0" fontId="11" fillId="3" borderId="65" xfId="3" applyFont="1" applyFill="1" applyBorder="1" applyAlignment="1">
      <alignment horizontal="left" vertical="center" wrapText="1" indent="1"/>
    </xf>
    <xf numFmtId="0" fontId="11" fillId="3" borderId="65" xfId="3" applyFont="1" applyFill="1" applyBorder="1" applyAlignment="1">
      <alignment horizontal="left" vertical="center" wrapText="1"/>
    </xf>
    <xf numFmtId="0" fontId="10" fillId="0" borderId="6" xfId="3" applyFont="1" applyBorder="1" applyAlignment="1">
      <alignment horizontal="center" vertical="center"/>
    </xf>
    <xf numFmtId="0" fontId="10" fillId="0" borderId="7" xfId="3" applyFont="1" applyBorder="1" applyAlignment="1">
      <alignment horizontal="center" vertical="center"/>
    </xf>
    <xf numFmtId="0" fontId="11" fillId="3" borderId="14" xfId="3" applyFont="1" applyFill="1" applyBorder="1" applyAlignment="1">
      <alignment horizontal="left" vertical="center"/>
    </xf>
    <xf numFmtId="0" fontId="11" fillId="3" borderId="53" xfId="3" applyFont="1" applyFill="1" applyBorder="1" applyAlignment="1">
      <alignment horizontal="left" vertical="center"/>
    </xf>
    <xf numFmtId="0" fontId="11" fillId="3" borderId="55" xfId="3" applyFont="1" applyFill="1" applyBorder="1" applyAlignment="1">
      <alignment horizontal="left" vertical="center"/>
    </xf>
    <xf numFmtId="0" fontId="11" fillId="0" borderId="46" xfId="3" applyFont="1" applyBorder="1" applyAlignment="1">
      <alignment horizontal="center" vertical="center"/>
    </xf>
    <xf numFmtId="0" fontId="11" fillId="0" borderId="3" xfId="3" applyFont="1" applyBorder="1" applyAlignment="1">
      <alignment horizontal="center" vertical="center"/>
    </xf>
    <xf numFmtId="0" fontId="11" fillId="0" borderId="17" xfId="3" applyFont="1" applyBorder="1" applyAlignment="1">
      <alignment horizontal="center" vertical="center"/>
    </xf>
    <xf numFmtId="0" fontId="11" fillId="0" borderId="74" xfId="3" applyFont="1" applyBorder="1" applyAlignment="1">
      <alignment horizontal="center" vertical="center"/>
    </xf>
    <xf numFmtId="0" fontId="11" fillId="0" borderId="75" xfId="3" applyFont="1" applyBorder="1" applyAlignment="1">
      <alignment horizontal="center" vertical="center"/>
    </xf>
    <xf numFmtId="0" fontId="11" fillId="3" borderId="11" xfId="3" applyFont="1" applyFill="1" applyBorder="1" applyAlignment="1">
      <alignment horizontal="left" vertical="center" wrapText="1"/>
    </xf>
    <xf numFmtId="0" fontId="8" fillId="0" borderId="4" xfId="3" applyBorder="1" applyAlignment="1">
      <alignment horizontal="center" vertical="center"/>
    </xf>
    <xf numFmtId="0" fontId="49" fillId="0" borderId="76" xfId="3" applyFont="1" applyBorder="1" applyAlignment="1">
      <alignment horizontal="center" vertical="top"/>
    </xf>
    <xf numFmtId="0" fontId="49" fillId="0" borderId="77" xfId="3" applyFont="1" applyBorder="1" applyAlignment="1">
      <alignment horizontal="center" vertical="top"/>
    </xf>
    <xf numFmtId="0" fontId="8" fillId="0" borderId="54" xfId="3" applyBorder="1" applyAlignment="1">
      <alignment horizontal="center" vertical="center"/>
    </xf>
    <xf numFmtId="0" fontId="8" fillId="0" borderId="53" xfId="3" applyBorder="1" applyAlignment="1">
      <alignment horizontal="center" vertical="center"/>
    </xf>
    <xf numFmtId="0" fontId="49" fillId="0" borderId="78" xfId="3" applyFont="1" applyBorder="1" applyAlignment="1">
      <alignment horizontal="center" vertical="top"/>
    </xf>
    <xf numFmtId="0" fontId="49" fillId="0" borderId="79" xfId="3" applyFont="1" applyBorder="1" applyAlignment="1">
      <alignment horizontal="center" vertical="top"/>
    </xf>
    <xf numFmtId="0" fontId="11" fillId="0" borderId="60" xfId="3" applyFont="1" applyBorder="1" applyAlignment="1">
      <alignment horizontal="center" vertical="center"/>
    </xf>
    <xf numFmtId="0" fontId="11" fillId="0" borderId="21" xfId="3" applyFont="1" applyBorder="1" applyAlignment="1">
      <alignment horizontal="center" vertical="center"/>
    </xf>
    <xf numFmtId="0" fontId="11" fillId="0" borderId="20" xfId="3" applyFont="1" applyBorder="1" applyAlignment="1">
      <alignment horizontal="center" vertical="center"/>
    </xf>
    <xf numFmtId="49" fontId="18" fillId="4" borderId="41" xfId="3" applyNumberFormat="1" applyFont="1" applyFill="1" applyBorder="1" applyAlignment="1">
      <alignment horizontal="left" vertical="center" wrapText="1"/>
    </xf>
    <xf numFmtId="49" fontId="18" fillId="4" borderId="44" xfId="3" applyNumberFormat="1" applyFont="1" applyFill="1" applyBorder="1" applyAlignment="1">
      <alignment horizontal="left" vertical="center" wrapText="1"/>
    </xf>
    <xf numFmtId="49" fontId="18" fillId="4" borderId="42" xfId="3" applyNumberFormat="1" applyFont="1" applyFill="1" applyBorder="1" applyAlignment="1">
      <alignment horizontal="left" vertical="center" wrapText="1"/>
    </xf>
    <xf numFmtId="0" fontId="11" fillId="3" borderId="8" xfId="3" applyFont="1" applyFill="1" applyBorder="1" applyAlignment="1">
      <alignment horizontal="center" vertical="center" wrapText="1"/>
    </xf>
    <xf numFmtId="0" fontId="11" fillId="3" borderId="7" xfId="3" applyFont="1" applyFill="1" applyBorder="1" applyAlignment="1">
      <alignment horizontal="center" vertical="center" wrapText="1"/>
    </xf>
    <xf numFmtId="0" fontId="10" fillId="0" borderId="8" xfId="3" applyFont="1" applyBorder="1" applyAlignment="1">
      <alignment horizontal="center" vertical="center" wrapText="1"/>
    </xf>
    <xf numFmtId="0" fontId="10" fillId="0" borderId="7" xfId="3" applyFont="1" applyBorder="1" applyAlignment="1">
      <alignment horizontal="center" vertical="center" wrapText="1"/>
    </xf>
    <xf numFmtId="0" fontId="15" fillId="0" borderId="74" xfId="3" applyFont="1" applyBorder="1" applyAlignment="1">
      <alignment horizontal="center" vertical="top"/>
    </xf>
    <xf numFmtId="0" fontId="15" fillId="0" borderId="75" xfId="3" applyFont="1" applyBorder="1" applyAlignment="1">
      <alignment horizontal="center" vertical="top"/>
    </xf>
    <xf numFmtId="0" fontId="33" fillId="0" borderId="16" xfId="3" applyFont="1" applyBorder="1" applyAlignment="1">
      <alignment horizontal="center" vertical="center"/>
    </xf>
    <xf numFmtId="177" fontId="33" fillId="0" borderId="16" xfId="3" applyNumberFormat="1" applyFont="1" applyBorder="1" applyAlignment="1">
      <alignment horizontal="center" vertical="center"/>
    </xf>
    <xf numFmtId="0" fontId="18" fillId="4" borderId="41" xfId="3" applyFont="1" applyFill="1" applyBorder="1" applyAlignment="1">
      <alignment vertical="center" wrapText="1"/>
    </xf>
    <xf numFmtId="0" fontId="18" fillId="4" borderId="44" xfId="3" applyFont="1" applyFill="1" applyBorder="1" applyAlignment="1">
      <alignment vertical="center" wrapText="1"/>
    </xf>
    <xf numFmtId="0" fontId="18" fillId="4" borderId="42" xfId="3" applyFont="1" applyFill="1" applyBorder="1" applyAlignment="1">
      <alignment vertical="center" wrapText="1"/>
    </xf>
    <xf numFmtId="0" fontId="11" fillId="0" borderId="43" xfId="3" applyFont="1" applyBorder="1" applyAlignment="1">
      <alignment horizontal="left" vertical="center"/>
    </xf>
    <xf numFmtId="0" fontId="11" fillId="0" borderId="44" xfId="3" applyFont="1" applyBorder="1" applyAlignment="1">
      <alignment horizontal="left" vertical="center"/>
    </xf>
    <xf numFmtId="0" fontId="11" fillId="0" borderId="45" xfId="3" applyFont="1" applyBorder="1" applyAlignment="1">
      <alignment horizontal="left" vertical="center"/>
    </xf>
    <xf numFmtId="0" fontId="11" fillId="3" borderId="49" xfId="3" applyFont="1" applyFill="1" applyBorder="1" applyAlignment="1">
      <alignment horizontal="left" vertical="center" wrapText="1"/>
    </xf>
    <xf numFmtId="0" fontId="11" fillId="3" borderId="51" xfId="3" applyFont="1" applyFill="1" applyBorder="1" applyAlignment="1">
      <alignment horizontal="left" vertical="center" wrapText="1" indent="1"/>
    </xf>
    <xf numFmtId="0" fontId="11" fillId="3" borderId="8" xfId="3" applyFont="1" applyFill="1" applyBorder="1" applyAlignment="1">
      <alignment horizontal="left" vertical="center" indent="1"/>
    </xf>
    <xf numFmtId="0" fontId="11" fillId="3" borderId="7" xfId="3" applyFont="1" applyFill="1" applyBorder="1" applyAlignment="1">
      <alignment horizontal="left" vertical="center" indent="1"/>
    </xf>
    <xf numFmtId="0" fontId="11" fillId="0" borderId="14" xfId="3" applyFont="1" applyBorder="1" applyAlignment="1">
      <alignment horizontal="left" vertical="center" wrapText="1"/>
    </xf>
    <xf numFmtId="0" fontId="11" fillId="0" borderId="16" xfId="3" applyFont="1" applyBorder="1" applyAlignment="1">
      <alignment horizontal="left" vertical="center"/>
    </xf>
    <xf numFmtId="0" fontId="11" fillId="0" borderId="16" xfId="3" applyFont="1" applyBorder="1" applyAlignment="1">
      <alignment horizontal="left" vertical="center" wrapText="1"/>
    </xf>
    <xf numFmtId="0" fontId="11" fillId="0" borderId="51" xfId="3" applyFont="1" applyBorder="1" applyAlignment="1">
      <alignment horizontal="left" vertical="center"/>
    </xf>
    <xf numFmtId="0" fontId="11" fillId="0" borderId="54" xfId="3" applyFont="1" applyBorder="1" applyAlignment="1">
      <alignment horizontal="left" vertical="center" wrapText="1"/>
    </xf>
    <xf numFmtId="0" fontId="11" fillId="0" borderId="53" xfId="3" applyFont="1" applyBorder="1" applyAlignment="1">
      <alignment horizontal="left" vertical="center"/>
    </xf>
    <xf numFmtId="0" fontId="11" fillId="0" borderId="55" xfId="3" applyFont="1" applyBorder="1" applyAlignment="1">
      <alignment horizontal="left" vertical="center"/>
    </xf>
    <xf numFmtId="0" fontId="11" fillId="0" borderId="6" xfId="3" applyFont="1" applyBorder="1" applyAlignment="1">
      <alignment horizontal="left" vertical="center"/>
    </xf>
    <xf numFmtId="0" fontId="11" fillId="0" borderId="8" xfId="3" applyFont="1" applyBorder="1" applyAlignment="1">
      <alignment horizontal="left" vertical="center"/>
    </xf>
    <xf numFmtId="0" fontId="11" fillId="0" borderId="8" xfId="3" applyFont="1" applyBorder="1" applyAlignment="1">
      <alignment vertical="center" wrapText="1"/>
    </xf>
    <xf numFmtId="0" fontId="11" fillId="0" borderId="47" xfId="3" applyFont="1" applyBorder="1" applyAlignment="1">
      <alignment vertical="center" wrapText="1"/>
    </xf>
    <xf numFmtId="0" fontId="11" fillId="3" borderId="6" xfId="3" applyFont="1" applyFill="1" applyBorder="1" applyAlignment="1">
      <alignment horizontal="left" vertical="center" wrapText="1"/>
    </xf>
    <xf numFmtId="0" fontId="11" fillId="3" borderId="9" xfId="3" applyFont="1" applyFill="1" applyBorder="1" applyAlignment="1">
      <alignment horizontal="left" vertical="center" wrapText="1"/>
    </xf>
    <xf numFmtId="0" fontId="11" fillId="3" borderId="12" xfId="3" applyFont="1" applyFill="1" applyBorder="1" applyAlignment="1">
      <alignment horizontal="left" vertical="center" wrapText="1"/>
    </xf>
    <xf numFmtId="0" fontId="11" fillId="3" borderId="2" xfId="3" applyFont="1" applyFill="1" applyBorder="1" applyAlignment="1">
      <alignment horizontal="left" vertical="center" wrapText="1"/>
    </xf>
    <xf numFmtId="0" fontId="11" fillId="2" borderId="6" xfId="3" applyFont="1" applyFill="1" applyBorder="1" applyAlignment="1">
      <alignment horizontal="center" vertical="center" wrapText="1"/>
    </xf>
    <xf numFmtId="0" fontId="11" fillId="2" borderId="8" xfId="3" applyFont="1" applyFill="1" applyBorder="1" applyAlignment="1">
      <alignment horizontal="center" vertical="center" wrapText="1"/>
    </xf>
    <xf numFmtId="0" fontId="11" fillId="2" borderId="47" xfId="3" applyFont="1" applyFill="1" applyBorder="1" applyAlignment="1">
      <alignment horizontal="center" vertical="center" wrapText="1"/>
    </xf>
    <xf numFmtId="0" fontId="11" fillId="3" borderId="10" xfId="3" applyFont="1" applyFill="1" applyBorder="1" applyAlignment="1">
      <alignment horizontal="left" vertical="center" wrapText="1"/>
    </xf>
    <xf numFmtId="0" fontId="11" fillId="3" borderId="67" xfId="3" applyFont="1" applyFill="1" applyBorder="1" applyAlignment="1">
      <alignment horizontal="left" vertical="center" wrapText="1"/>
    </xf>
    <xf numFmtId="0" fontId="11" fillId="0" borderId="9" xfId="3" applyFont="1" applyBorder="1" applyAlignment="1">
      <alignment horizontal="center" vertical="top" wrapText="1"/>
    </xf>
    <xf numFmtId="0" fontId="11" fillId="0" borderId="2" xfId="3" applyFont="1" applyBorder="1" applyAlignment="1">
      <alignment horizontal="center" vertical="top" wrapText="1"/>
    </xf>
    <xf numFmtId="0" fontId="11" fillId="0" borderId="10" xfId="3" applyFont="1" applyBorder="1" applyAlignment="1">
      <alignment horizontal="center" vertical="top" wrapText="1"/>
    </xf>
    <xf numFmtId="0" fontId="11" fillId="0" borderId="11" xfId="3" applyFont="1" applyBorder="1" applyAlignment="1">
      <alignment horizontal="center" vertical="top" wrapText="1"/>
    </xf>
    <xf numFmtId="0" fontId="11" fillId="0" borderId="14" xfId="3" applyFont="1" applyBorder="1" applyAlignment="1">
      <alignment horizontal="center" vertical="top" wrapText="1"/>
    </xf>
    <xf numFmtId="0" fontId="11" fillId="0" borderId="15" xfId="3" applyFont="1" applyBorder="1" applyAlignment="1">
      <alignment horizontal="center" vertical="top" wrapText="1"/>
    </xf>
    <xf numFmtId="0" fontId="8" fillId="3" borderId="12" xfId="3" applyFill="1" applyBorder="1" applyAlignment="1">
      <alignment horizontal="center" vertical="center"/>
    </xf>
    <xf numFmtId="0" fontId="8" fillId="3" borderId="2" xfId="3" applyFill="1" applyBorder="1" applyAlignment="1">
      <alignment horizontal="center" vertical="center"/>
    </xf>
    <xf numFmtId="0" fontId="11" fillId="0" borderId="66" xfId="3" applyFont="1" applyBorder="1" applyAlignment="1">
      <alignment horizontal="center" vertical="top" wrapText="1"/>
    </xf>
    <xf numFmtId="0" fontId="11" fillId="0" borderId="68" xfId="3" applyFont="1" applyBorder="1" applyAlignment="1">
      <alignment horizontal="center" vertical="top" wrapText="1"/>
    </xf>
    <xf numFmtId="0" fontId="10" fillId="2" borderId="6" xfId="3" applyFont="1" applyFill="1" applyBorder="1" applyAlignment="1">
      <alignment horizontal="center" vertical="center" wrapText="1"/>
    </xf>
    <xf numFmtId="0" fontId="10" fillId="2" borderId="8"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0" borderId="8" xfId="3" applyFont="1" applyBorder="1" applyAlignment="1">
      <alignment horizontal="center" vertical="center"/>
    </xf>
    <xf numFmtId="0" fontId="10" fillId="0" borderId="47" xfId="3" applyFont="1" applyBorder="1" applyAlignment="1">
      <alignment horizontal="center" vertical="center"/>
    </xf>
    <xf numFmtId="0" fontId="11" fillId="3" borderId="15" xfId="3" applyFont="1" applyFill="1" applyBorder="1" applyAlignment="1">
      <alignment horizontal="left" vertical="center" wrapText="1"/>
    </xf>
    <xf numFmtId="0" fontId="11" fillId="0" borderId="6" xfId="3" applyFont="1" applyBorder="1" applyAlignment="1">
      <alignment horizontal="left" vertical="center" wrapText="1"/>
    </xf>
    <xf numFmtId="0" fontId="11" fillId="0" borderId="7" xfId="3" applyFont="1" applyBorder="1" applyAlignment="1">
      <alignment horizontal="left" vertical="center" wrapText="1"/>
    </xf>
    <xf numFmtId="181" fontId="10" fillId="0" borderId="8" xfId="3" applyNumberFormat="1" applyFont="1" applyBorder="1" applyAlignment="1">
      <alignment horizontal="center" vertical="center" wrapText="1"/>
    </xf>
    <xf numFmtId="181" fontId="10" fillId="0" borderId="47" xfId="3" applyNumberFormat="1" applyFont="1" applyBorder="1" applyAlignment="1">
      <alignment horizontal="center" vertical="center" wrapText="1"/>
    </xf>
    <xf numFmtId="0" fontId="11" fillId="3" borderId="56" xfId="3" applyFont="1" applyFill="1" applyBorder="1" applyAlignment="1">
      <alignment horizontal="center" vertical="center" wrapText="1"/>
    </xf>
    <xf numFmtId="0" fontId="11" fillId="3" borderId="64" xfId="3" applyFont="1" applyFill="1" applyBorder="1" applyAlignment="1">
      <alignment horizontal="center" vertical="center" wrapText="1"/>
    </xf>
    <xf numFmtId="0" fontId="10" fillId="0" borderId="6" xfId="3" applyFont="1" applyBorder="1" applyAlignment="1">
      <alignment horizontal="center" vertical="center" wrapText="1"/>
    </xf>
    <xf numFmtId="0" fontId="10" fillId="0" borderId="47" xfId="3" applyFont="1" applyBorder="1" applyAlignment="1">
      <alignment horizontal="center" vertical="center" wrapText="1"/>
    </xf>
    <xf numFmtId="0" fontId="12" fillId="0" borderId="8" xfId="3" applyFont="1" applyBorder="1" applyAlignment="1">
      <alignment horizontal="center" vertical="center" wrapText="1"/>
    </xf>
    <xf numFmtId="0" fontId="12" fillId="0" borderId="47" xfId="3" applyFont="1" applyBorder="1" applyAlignment="1">
      <alignment horizontal="center" vertical="center" wrapText="1"/>
    </xf>
    <xf numFmtId="0" fontId="11" fillId="0" borderId="7" xfId="3" applyFont="1" applyBorder="1" applyAlignment="1">
      <alignment horizontal="left" vertical="center"/>
    </xf>
    <xf numFmtId="0" fontId="11" fillId="2" borderId="6" xfId="3" applyFont="1" applyFill="1" applyBorder="1" applyAlignment="1">
      <alignment horizontal="left" vertical="center" wrapText="1"/>
    </xf>
    <xf numFmtId="0" fontId="8" fillId="2" borderId="7" xfId="3" applyFill="1" applyBorder="1" applyAlignment="1">
      <alignment horizontal="left" vertical="center"/>
    </xf>
    <xf numFmtId="1" fontId="10" fillId="2" borderId="8" xfId="3" applyNumberFormat="1" applyFont="1" applyFill="1" applyBorder="1" applyAlignment="1">
      <alignment horizontal="center" vertical="center" wrapText="1"/>
    </xf>
    <xf numFmtId="1" fontId="10" fillId="2" borderId="47" xfId="3" applyNumberFormat="1" applyFont="1" applyFill="1" applyBorder="1" applyAlignment="1">
      <alignment horizontal="center" vertical="center"/>
    </xf>
    <xf numFmtId="0" fontId="8" fillId="0" borderId="6" xfId="3" applyBorder="1" applyAlignment="1">
      <alignment horizontal="left" vertical="center"/>
    </xf>
    <xf numFmtId="0" fontId="8" fillId="0" borderId="8" xfId="3" applyBorder="1" applyAlignment="1">
      <alignment horizontal="left" vertical="center"/>
    </xf>
    <xf numFmtId="0" fontId="8" fillId="0" borderId="7" xfId="3" applyBorder="1" applyAlignment="1">
      <alignment horizontal="left" vertical="center"/>
    </xf>
    <xf numFmtId="0" fontId="18" fillId="4" borderId="41" xfId="3" applyFont="1" applyFill="1" applyBorder="1" applyAlignment="1">
      <alignment horizontal="left" vertical="center"/>
    </xf>
    <xf numFmtId="0" fontId="18" fillId="4" borderId="44" xfId="3" applyFont="1" applyFill="1" applyBorder="1" applyAlignment="1">
      <alignment horizontal="left" vertical="center"/>
    </xf>
    <xf numFmtId="0" fontId="18" fillId="4" borderId="45" xfId="3" applyFont="1" applyFill="1" applyBorder="1" applyAlignment="1">
      <alignment horizontal="left" vertical="center"/>
    </xf>
    <xf numFmtId="0" fontId="11" fillId="3" borderId="48" xfId="3" applyFont="1" applyFill="1" applyBorder="1" applyAlignment="1">
      <alignment horizontal="center" vertical="center" wrapText="1"/>
    </xf>
    <xf numFmtId="0" fontId="11" fillId="3" borderId="50" xfId="3" applyFont="1" applyFill="1" applyBorder="1" applyAlignment="1">
      <alignment horizontal="center" vertical="center" wrapText="1"/>
    </xf>
    <xf numFmtId="0" fontId="34" fillId="0" borderId="0" xfId="3" applyFont="1" applyAlignment="1">
      <alignment horizontal="center" vertical="center"/>
    </xf>
    <xf numFmtId="0" fontId="18" fillId="3" borderId="41" xfId="3" applyFont="1" applyFill="1" applyBorder="1" applyAlignment="1">
      <alignment horizontal="left" vertical="center"/>
    </xf>
    <xf numFmtId="0" fontId="18" fillId="3" borderId="42" xfId="3" applyFont="1" applyFill="1" applyBorder="1" applyAlignment="1">
      <alignment horizontal="left" vertical="center"/>
    </xf>
    <xf numFmtId="49" fontId="33" fillId="0" borderId="44" xfId="3" applyNumberFormat="1" applyFont="1" applyBorder="1" applyAlignment="1">
      <alignment horizontal="left" vertical="center" wrapText="1"/>
    </xf>
    <xf numFmtId="49" fontId="36" fillId="0" borderId="44" xfId="3" applyNumberFormat="1" applyFont="1" applyBorder="1" applyAlignment="1">
      <alignment horizontal="left" vertical="center" wrapText="1"/>
    </xf>
    <xf numFmtId="49" fontId="36" fillId="0" borderId="45" xfId="3" applyNumberFormat="1" applyFont="1" applyBorder="1" applyAlignment="1">
      <alignment horizontal="left" vertical="center" wrapText="1"/>
    </xf>
    <xf numFmtId="0" fontId="18" fillId="3" borderId="46" xfId="3" applyFont="1" applyFill="1" applyBorder="1" applyAlignment="1">
      <alignment horizontal="left" vertical="center"/>
    </xf>
    <xf numFmtId="0" fontId="18" fillId="3" borderId="8" xfId="3" applyFont="1" applyFill="1" applyBorder="1" applyAlignment="1">
      <alignment horizontal="left" vertical="center"/>
    </xf>
    <xf numFmtId="0" fontId="11" fillId="0" borderId="14" xfId="3" applyFont="1" applyBorder="1" applyAlignment="1">
      <alignment horizontal="center" vertical="center" wrapText="1"/>
    </xf>
    <xf numFmtId="0" fontId="11" fillId="0" borderId="16" xfId="3" applyFont="1" applyBorder="1" applyAlignment="1">
      <alignment horizontal="center" vertical="center" wrapText="1"/>
    </xf>
    <xf numFmtId="0" fontId="18" fillId="3" borderId="48" xfId="3" applyFont="1" applyFill="1" applyBorder="1" applyAlignment="1">
      <alignment horizontal="left" vertical="center" wrapText="1"/>
    </xf>
    <xf numFmtId="0" fontId="18" fillId="3" borderId="11" xfId="3" applyFont="1" applyFill="1" applyBorder="1" applyAlignment="1">
      <alignment horizontal="left" vertical="center" wrapText="1"/>
    </xf>
    <xf numFmtId="0" fontId="18" fillId="3" borderId="50" xfId="3" applyFont="1" applyFill="1" applyBorder="1" applyAlignment="1">
      <alignment horizontal="left" vertical="center" wrapText="1"/>
    </xf>
    <xf numFmtId="0" fontId="18" fillId="3" borderId="15" xfId="3" applyFont="1" applyFill="1" applyBorder="1" applyAlignment="1">
      <alignment horizontal="left" vertical="center" wrapText="1"/>
    </xf>
    <xf numFmtId="0" fontId="12" fillId="0" borderId="10" xfId="3" applyFont="1" applyBorder="1" applyAlignment="1">
      <alignment horizontal="left" vertical="center"/>
    </xf>
    <xf numFmtId="0" fontId="12" fillId="0" borderId="4" xfId="3" applyFont="1" applyBorder="1" applyAlignment="1">
      <alignment horizontal="left" vertical="center"/>
    </xf>
    <xf numFmtId="0" fontId="11" fillId="0" borderId="4" xfId="3" applyFont="1" applyBorder="1" applyAlignment="1">
      <alignment horizontal="left" vertical="center" wrapText="1"/>
    </xf>
    <xf numFmtId="0" fontId="11" fillId="0" borderId="49" xfId="3" applyFont="1" applyBorder="1" applyAlignment="1">
      <alignment horizontal="left" vertical="center" wrapText="1"/>
    </xf>
    <xf numFmtId="0" fontId="11" fillId="0" borderId="51" xfId="3" applyFont="1" applyBorder="1" applyAlignment="1">
      <alignment horizontal="left" vertical="center" wrapText="1"/>
    </xf>
    <xf numFmtId="0" fontId="18" fillId="3" borderId="46" xfId="3" applyFont="1" applyFill="1" applyBorder="1" applyAlignment="1">
      <alignment horizontal="left" vertical="center" wrapText="1"/>
    </xf>
    <xf numFmtId="0" fontId="18" fillId="3" borderId="8" xfId="3" applyFont="1" applyFill="1" applyBorder="1" applyAlignment="1">
      <alignment horizontal="left" vertical="center" wrapText="1"/>
    </xf>
    <xf numFmtId="0" fontId="18" fillId="3" borderId="7" xfId="3" applyFont="1" applyFill="1" applyBorder="1" applyAlignment="1">
      <alignment horizontal="left" vertical="center" wrapText="1"/>
    </xf>
    <xf numFmtId="176" fontId="11" fillId="0" borderId="6" xfId="3" applyNumberFormat="1" applyFont="1" applyBorder="1" applyAlignment="1">
      <alignment horizontal="center" vertical="center"/>
    </xf>
    <xf numFmtId="176" fontId="11" fillId="0" borderId="8" xfId="3" applyNumberFormat="1" applyFont="1" applyBorder="1" applyAlignment="1">
      <alignment horizontal="center" vertical="center"/>
    </xf>
    <xf numFmtId="176" fontId="11" fillId="0" borderId="8" xfId="3" applyNumberFormat="1" applyFont="1" applyBorder="1" applyAlignment="1">
      <alignment horizontal="left" vertical="center" wrapText="1"/>
    </xf>
    <xf numFmtId="176" fontId="11" fillId="0" borderId="47" xfId="3" applyNumberFormat="1" applyFont="1" applyBorder="1" applyAlignment="1">
      <alignment horizontal="left" vertical="center" wrapText="1"/>
    </xf>
    <xf numFmtId="0" fontId="18" fillId="3" borderId="46" xfId="3" applyFont="1" applyFill="1" applyBorder="1" applyAlignment="1">
      <alignment horizontal="center" vertical="center" wrapText="1"/>
    </xf>
    <xf numFmtId="0" fontId="18" fillId="3" borderId="8" xfId="3" applyFont="1" applyFill="1" applyBorder="1" applyAlignment="1">
      <alignment horizontal="center" vertical="center" wrapText="1"/>
    </xf>
    <xf numFmtId="0" fontId="12" fillId="0" borderId="10" xfId="3" applyFont="1" applyBorder="1" applyAlignment="1">
      <alignment horizontal="left" vertical="center" wrapText="1"/>
    </xf>
    <xf numFmtId="0" fontId="12" fillId="0" borderId="4" xfId="3" applyFont="1" applyBorder="1" applyAlignment="1">
      <alignment horizontal="left" vertical="center" wrapText="1"/>
    </xf>
    <xf numFmtId="176" fontId="11" fillId="0" borderId="6" xfId="3" applyNumberFormat="1" applyFont="1" applyBorder="1" applyAlignment="1">
      <alignment horizontal="left" vertical="center" wrapText="1"/>
    </xf>
    <xf numFmtId="0" fontId="18" fillId="3" borderId="52" xfId="3" applyFont="1" applyFill="1" applyBorder="1" applyAlignment="1">
      <alignment horizontal="center" vertical="center" wrapText="1"/>
    </xf>
    <xf numFmtId="0" fontId="18" fillId="3" borderId="53" xfId="3" applyFont="1" applyFill="1" applyBorder="1" applyAlignment="1">
      <alignment horizontal="center" vertical="center" wrapText="1"/>
    </xf>
    <xf numFmtId="0" fontId="12" fillId="0" borderId="54" xfId="3" applyFont="1" applyBorder="1" applyAlignment="1">
      <alignment horizontal="left" vertical="center" wrapText="1"/>
    </xf>
    <xf numFmtId="0" fontId="12" fillId="0" borderId="53" xfId="3" applyFont="1" applyBorder="1" applyAlignment="1">
      <alignment horizontal="left" vertical="center" wrapText="1"/>
    </xf>
    <xf numFmtId="176" fontId="11" fillId="0" borderId="54" xfId="3" applyNumberFormat="1" applyFont="1" applyBorder="1" applyAlignment="1">
      <alignment horizontal="left" vertical="center" wrapText="1"/>
    </xf>
    <xf numFmtId="176" fontId="11" fillId="0" borderId="53" xfId="3" applyNumberFormat="1" applyFont="1" applyBorder="1" applyAlignment="1">
      <alignment horizontal="left" vertical="center" wrapText="1"/>
    </xf>
    <xf numFmtId="0" fontId="52" fillId="0" borderId="0" xfId="8" applyFont="1" applyAlignment="1">
      <alignment horizontal="left" vertical="top" wrapText="1"/>
    </xf>
    <xf numFmtId="0" fontId="53" fillId="0" borderId="0" xfId="8" applyFont="1" applyAlignment="1">
      <alignment horizontal="left" vertical="top" wrapText="1"/>
    </xf>
    <xf numFmtId="0" fontId="24" fillId="0" borderId="0" xfId="8" applyFont="1" applyAlignment="1">
      <alignment horizontal="left" vertical="center"/>
    </xf>
    <xf numFmtId="0" fontId="52" fillId="0" borderId="0" xfId="8" applyFont="1" applyAlignment="1">
      <alignment horizontal="left" vertical="center" wrapText="1"/>
    </xf>
    <xf numFmtId="0" fontId="52" fillId="0" borderId="0" xfId="8" applyFont="1" applyAlignment="1">
      <alignment horizontal="left" vertical="top"/>
    </xf>
    <xf numFmtId="0" fontId="24" fillId="0" borderId="0" xfId="8" applyFont="1" applyAlignment="1">
      <alignment horizontal="justify" vertical="center"/>
    </xf>
    <xf numFmtId="0" fontId="24" fillId="0" borderId="0" xfId="8" applyFont="1" applyAlignment="1">
      <alignment vertical="center"/>
    </xf>
  </cellXfs>
  <cellStyles count="9">
    <cellStyle name="標準" xfId="0" builtinId="0"/>
    <cellStyle name="標準 2" xfId="2" xr:uid="{00000000-0005-0000-0000-000002000000}"/>
    <cellStyle name="標準 2 2" xfId="1" xr:uid="{00000000-0005-0000-0000-000003000000}"/>
    <cellStyle name="標準 2 2 2" xfId="5" xr:uid="{00000000-0005-0000-0000-000004000000}"/>
    <cellStyle name="標準 3" xfId="4" xr:uid="{00000000-0005-0000-0000-000005000000}"/>
    <cellStyle name="標準 3 2" xfId="8" xr:uid="{685102A4-5EB5-4C42-AB25-6E80EF7A8186}"/>
    <cellStyle name="標準 4" xfId="3" xr:uid="{00000000-0005-0000-0000-000006000000}"/>
    <cellStyle name="標準 4 2" xfId="7" xr:uid="{A3AE76F9-2907-4C83-B814-98CEEB45EB17}"/>
    <cellStyle name="標準 5" xfId="6" xr:uid="{00000000-0005-0000-0000-000007000000}"/>
  </cellStyles>
  <dxfs count="18">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metadata.xml" Type="http://schemas.openxmlformats.org/officeDocument/2006/relationships/sheetMetadata"/></Relationships>
</file>

<file path=xl/ctrlProps/ctrlProp1.xml><?xml version="1.0" encoding="utf-8"?>
<formControlPr xmlns="http://schemas.microsoft.com/office/spreadsheetml/2009/9/main" objectType="CheckBox" fmlaLink="$L$28" lockText="1" noThreeD="1"/>
</file>

<file path=xl/ctrlProps/ctrlProp2.xml><?xml version="1.0" encoding="utf-8"?>
<formControlPr xmlns="http://schemas.microsoft.com/office/spreadsheetml/2009/9/main" objectType="CheckBox" fmlaLink="$K$28" lockText="1" noThreeD="1"/>
</file>

<file path=xl/ctrlProps/ctrlProp3.xml><?xml version="1.0" encoding="utf-8"?>
<formControlPr xmlns="http://schemas.microsoft.com/office/spreadsheetml/2009/9/main" objectType="CheckBox" fmlaLink="$K$59" lockText="1" noThreeD="1"/>
</file>

<file path=xl/ctrlProps/ctrlProp4.xml><?xml version="1.0" encoding="utf-8"?>
<formControlPr xmlns="http://schemas.microsoft.com/office/spreadsheetml/2009/9/main" objectType="CheckBox" fmlaLink="$L$59" lockText="1" noThreeD="1"/>
</file>

<file path=xl/ctrlProps/ctrlProp5.xml><?xml version="1.0" encoding="utf-8"?>
<formControlPr xmlns="http://schemas.microsoft.com/office/spreadsheetml/2009/9/main" objectType="CheckBox" fmlaLink="$P$69" lockText="1" noThreeD="1"/>
</file>

<file path=xl/ctrlProps/ctrlProp6.xml><?xml version="1.0" encoding="utf-8"?>
<formControlPr xmlns="http://schemas.microsoft.com/office/spreadsheetml/2009/9/main" objectType="CheckBox" fmlaLink="$Q$69" lockText="1" noThreeD="1"/>
</file>

<file path=xl/ctrlProps/ctrlProp7.xml><?xml version="1.0" encoding="utf-8"?>
<formControlPr xmlns="http://schemas.microsoft.com/office/spreadsheetml/2009/9/main" objectType="CheckBox" fmlaLink="$R$69" lockText="1" noThreeD="1"/>
</file>

<file path=xl/ctrlProps/ctrlProp8.xml><?xml version="1.0" encoding="utf-8"?>
<formControlPr xmlns="http://schemas.microsoft.com/office/spreadsheetml/2009/9/main" objectType="Radio" firstButton="1" fmlaLink="$L$7"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L$8"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L$15"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L$22"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L$26"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L$2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L$3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L$33"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L$34"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L$35"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L$36"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L$37"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L$40"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L$4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L$42"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L$49"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L$52"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L$53"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L$54"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L$56"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L$57"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L$58"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L$65"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L$66"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L$7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L$72"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L$73"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L$75"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L$46"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L$47"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L$67"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L$6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L$10"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drawings/_rels/drawing1.xml.rels><?xml version="1.0" encoding="UTF-8" standalone="yes"?><Relationships xmlns="http://schemas.openxmlformats.org/package/2006/relationships"><Relationship Id="rId1" Target="#todokede!A1" Type="http://schemas.openxmlformats.org/officeDocument/2006/relationships/hyperlink"/><Relationship Id="rId2" Target="#hyoushi!A1" Type="http://schemas.openxmlformats.org/officeDocument/2006/relationships/hyperlink"/><Relationship Id="rId3" Target="#'BT3'!A1" Type="http://schemas.openxmlformats.org/officeDocument/2006/relationships/hyperlink"/></Relationships>
</file>

<file path=xl/drawings/_rels/drawing2.xml.rels><?xml version="1.0" encoding="UTF-8" standalone="yes"?><Relationships xmlns="http://schemas.openxmlformats.org/package/2006/relationships"><Relationship Id="rId1" Target="#tejyunsyo!A1" Type="http://schemas.openxmlformats.org/officeDocument/2006/relationships/hyperlink"/></Relationships>
</file>

<file path=xl/drawings/_rels/drawing3.xml.rels><?xml version="1.0" encoding="UTF-8" standalone="yes"?><Relationships xmlns="http://schemas.openxmlformats.org/package/2006/relationships"><Relationship Id="rId1" Target="#tejyunsyo!A1" Type="http://schemas.openxmlformats.org/officeDocument/2006/relationships/hyperlink"/></Relationships>
</file>

<file path=xl/drawings/_rels/drawing4.xml.rels><?xml version="1.0" encoding="UTF-8" standalone="yes"?><Relationships xmlns="http://schemas.openxmlformats.org/package/2006/relationships"><Relationship Id="rId1" Target="#tejyunsyo!A1" Type="http://schemas.openxmlformats.org/officeDocument/2006/relationships/hyperlink"/><Relationship Id="rId2" Target="#BTkisai!A1" Type="http://schemas.openxmlformats.org/officeDocument/2006/relationships/hyperlink"/></Relationships>
</file>

<file path=xl/drawings/_rels/drawing5.xml.rels><?xml version="1.0" encoding="UTF-8" standalone="yes"?><Relationships xmlns="http://schemas.openxmlformats.org/package/2006/relationships"><Relationship Id="rId1" Target="#'BT3'!A1" Type="http://schemas.openxmlformats.org/officeDocument/2006/relationships/hyperlink"/><Relationship Id="rId2" Target="#%E5%88%A5%E7%B4%99%E6%A7%98%E5%BC%8F%EF%BC%93!A1"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238125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93345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②別紙様式３</a:t>
          </a:r>
        </a:p>
        <a:p>
          <a:pPr algn="l"/>
          <a:endParaRPr kumimoji="1" lang="ja-JP" altLang="en-US" sz="1100">
            <a:solidFill>
              <a:sysClr val="windowText" lastClr="000000"/>
            </a:solidFill>
          </a:endParaRPr>
        </a:p>
      </xdr:txBody>
    </xdr:sp>
    <xdr:clientData/>
  </xdr:twoCellAnchor>
  <xdr:twoCellAnchor>
    <xdr:from>
      <xdr:col>3</xdr:col>
      <xdr:colOff>476249</xdr:colOff>
      <xdr:row>5</xdr:row>
      <xdr:rowOff>180976</xdr:rowOff>
    </xdr:from>
    <xdr:to>
      <xdr:col>8</xdr:col>
      <xdr:colOff>209550</xdr:colOff>
      <xdr:row>7</xdr:row>
      <xdr:rowOff>266700</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2533649" y="1162051"/>
          <a:ext cx="3162301" cy="952499"/>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③</a:t>
          </a:r>
          <a:r>
            <a:rPr kumimoji="1" lang="ja-JP" altLang="en-US" sz="1000">
              <a:solidFill>
                <a:sysClr val="windowText" lastClr="000000"/>
              </a:solidFill>
            </a:rPr>
            <a:t>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④辞退届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428625</xdr:colOff>
      <xdr:row>18</xdr:row>
      <xdr:rowOff>104776</xdr:rowOff>
    </xdr:from>
    <xdr:to>
      <xdr:col>1</xdr:col>
      <xdr:colOff>628650</xdr:colOff>
      <xdr:row>20</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5524501"/>
          <a:ext cx="885825" cy="31432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231914</xdr:colOff>
      <xdr:row>20</xdr:row>
      <xdr:rowOff>164827</xdr:rowOff>
    </xdr:from>
    <xdr:to>
      <xdr:col>7</xdr:col>
      <xdr:colOff>679175</xdr:colOff>
      <xdr:row>23</xdr:row>
      <xdr:rowOff>74544</xdr:rowOff>
    </xdr:to>
    <xdr:sp macro="" textlink="">
      <xdr:nvSpPr>
        <xdr:cNvPr id="11" name="四角形: 角度付き 10">
          <a:hlinkClick xmlns:r="http://schemas.openxmlformats.org/officeDocument/2006/relationships" r:id="rId1"/>
          <a:extLst>
            <a:ext uri="{FF2B5EF4-FFF2-40B4-BE49-F238E27FC236}">
              <a16:creationId xmlns:a16="http://schemas.microsoft.com/office/drawing/2014/main" id="{00000000-0008-0000-0000-00000B000000}"/>
            </a:ext>
          </a:extLst>
        </xdr:cNvPr>
        <xdr:cNvSpPr/>
      </xdr:nvSpPr>
      <xdr:spPr>
        <a:xfrm>
          <a:off x="3669197" y="5763870"/>
          <a:ext cx="1822174" cy="464652"/>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chemeClr val="tx1"/>
              </a:solidFill>
            </a:rPr>
            <a:t>③施設基準の届出の確認へ</a:t>
          </a:r>
        </a:p>
      </xdr:txBody>
    </xdr:sp>
    <xdr:clientData/>
  </xdr:twoCellAnchor>
  <xdr:twoCellAnchor>
    <xdr:from>
      <xdr:col>0</xdr:col>
      <xdr:colOff>428625</xdr:colOff>
      <xdr:row>28</xdr:row>
      <xdr:rowOff>47625</xdr:rowOff>
    </xdr:from>
    <xdr:to>
      <xdr:col>1</xdr:col>
      <xdr:colOff>628650</xdr:colOff>
      <xdr:row>30</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428625</xdr:colOff>
      <xdr:row>13</xdr:row>
      <xdr:rowOff>95250</xdr:rowOff>
    </xdr:from>
    <xdr:to>
      <xdr:col>1</xdr:col>
      <xdr:colOff>628650</xdr:colOff>
      <xdr:row>15</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485776</xdr:colOff>
      <xdr:row>15</xdr:row>
      <xdr:rowOff>57151</xdr:rowOff>
    </xdr:from>
    <xdr:to>
      <xdr:col>7</xdr:col>
      <xdr:colOff>676276</xdr:colOff>
      <xdr:row>17</xdr:row>
      <xdr:rowOff>95251</xdr:rowOff>
    </xdr:to>
    <xdr:sp macro="" textlink="">
      <xdr:nvSpPr>
        <xdr:cNvPr id="14" name="四角形: 角度付き 13">
          <a:hlinkClick xmlns:r="http://schemas.openxmlformats.org/officeDocument/2006/relationships" r:id="rId2"/>
          <a:extLst>
            <a:ext uri="{FF2B5EF4-FFF2-40B4-BE49-F238E27FC236}">
              <a16:creationId xmlns:a16="http://schemas.microsoft.com/office/drawing/2014/main" id="{00000000-0008-0000-0000-00000E000000}"/>
            </a:ext>
          </a:extLst>
        </xdr:cNvPr>
        <xdr:cNvSpPr/>
      </xdr:nvSpPr>
      <xdr:spPr>
        <a:xfrm>
          <a:off x="3914776" y="4962526"/>
          <a:ext cx="1562100" cy="381000"/>
        </a:xfrm>
        <a:prstGeom prst="bevel">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0</xdr:col>
      <xdr:colOff>438150</xdr:colOff>
      <xdr:row>32</xdr:row>
      <xdr:rowOff>66675</xdr:rowOff>
    </xdr:from>
    <xdr:to>
      <xdr:col>1</xdr:col>
      <xdr:colOff>638175</xdr:colOff>
      <xdr:row>34</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438150</xdr:colOff>
      <xdr:row>36</xdr:row>
      <xdr:rowOff>85725</xdr:rowOff>
    </xdr:from>
    <xdr:to>
      <xdr:col>1</xdr:col>
      <xdr:colOff>638175</xdr:colOff>
      <xdr:row>38</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29</xdr:row>
      <xdr:rowOff>38101</xdr:rowOff>
    </xdr:from>
    <xdr:to>
      <xdr:col>8</xdr:col>
      <xdr:colOff>38100</xdr:colOff>
      <xdr:row>32</xdr:row>
      <xdr:rowOff>9525</xdr:rowOff>
    </xdr:to>
    <xdr:sp macro="" textlink="">
      <xdr:nvSpPr>
        <xdr:cNvPr id="21" name="四角形: 角度付き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3933825" y="6657976"/>
          <a:ext cx="1590675" cy="428624"/>
        </a:xfrm>
        <a:prstGeom prst="bevel">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twoCellAnchor>
    <xdr:from>
      <xdr:col>5</xdr:col>
      <xdr:colOff>521803</xdr:colOff>
      <xdr:row>33</xdr:row>
      <xdr:rowOff>115957</xdr:rowOff>
    </xdr:from>
    <xdr:to>
      <xdr:col>8</xdr:col>
      <xdr:colOff>55078</xdr:colOff>
      <xdr:row>36</xdr:row>
      <xdr:rowOff>29403</xdr:rowOff>
    </xdr:to>
    <xdr:sp macro="" textlink="">
      <xdr:nvSpPr>
        <xdr:cNvPr id="3" name="四角形: 角度付き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3959086" y="7876761"/>
          <a:ext cx="1595644" cy="435251"/>
        </a:xfrm>
        <a:prstGeom prst="bevel">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twoCellAnchor>
    <xdr:from>
      <xdr:col>0</xdr:col>
      <xdr:colOff>593482</xdr:colOff>
      <xdr:row>8</xdr:row>
      <xdr:rowOff>432289</xdr:rowOff>
    </xdr:from>
    <xdr:to>
      <xdr:col>8</xdr:col>
      <xdr:colOff>48115</xdr:colOff>
      <xdr:row>10</xdr:row>
      <xdr:rowOff>381001</xdr:rowOff>
    </xdr:to>
    <xdr:sp macro="" textlink="">
      <xdr:nvSpPr>
        <xdr:cNvPr id="19" name="角丸四角形 13">
          <a:extLst>
            <a:ext uri="{FF2B5EF4-FFF2-40B4-BE49-F238E27FC236}">
              <a16:creationId xmlns:a16="http://schemas.microsoft.com/office/drawing/2014/main" id="{30E4B33C-E967-4229-B2C2-52EF026BC01C}"/>
            </a:ext>
          </a:extLst>
        </xdr:cNvPr>
        <xdr:cNvSpPr/>
      </xdr:nvSpPr>
      <xdr:spPr>
        <a:xfrm>
          <a:off x="593482" y="2725616"/>
          <a:ext cx="4964479" cy="886558"/>
        </a:xfrm>
        <a:prstGeom prst="roundRect">
          <a:avLst/>
        </a:prstGeom>
        <a:solidFill>
          <a:sysClr val="window" lastClr="FFFFFF"/>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報告書類の作成にあたっての留意点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428625</xdr:colOff>
      <xdr:row>2</xdr:row>
      <xdr:rowOff>171450</xdr:rowOff>
    </xdr:from>
    <xdr:to>
      <xdr:col>9</xdr:col>
      <xdr:colOff>619125</xdr:colOff>
      <xdr:row>5</xdr:row>
      <xdr:rowOff>171450</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7219950" y="46672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200-000002000000}"/>
            </a:ext>
          </a:extLst>
        </xdr:cNvPr>
        <xdr:cNvSpPr>
          <a:spLocks noChangeArrowheads="1"/>
        </xdr:cNvSpPr>
      </xdr:nvSpPr>
      <xdr:spPr bwMode="auto">
        <a:xfrm>
          <a:off x="5229225" y="265747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133350</xdr:colOff>
      <xdr:row>0</xdr:row>
      <xdr:rowOff>95250</xdr:rowOff>
    </xdr:from>
    <xdr:to>
      <xdr:col>20</xdr:col>
      <xdr:colOff>85725</xdr:colOff>
      <xdr:row>1</xdr:row>
      <xdr:rowOff>85726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a:spLocks/>
        </xdr:cNvSpPr>
      </xdr:nvSpPr>
      <xdr:spPr bwMode="auto">
        <a:xfrm>
          <a:off x="6257925" y="95250"/>
          <a:ext cx="1095375" cy="39052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薬局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13" name="AutoShape 80">
          <a:extLst>
            <a:ext uri="{FF2B5EF4-FFF2-40B4-BE49-F238E27FC236}">
              <a16:creationId xmlns:a16="http://schemas.microsoft.com/office/drawing/2014/main" id="{00000000-0008-0000-0200-00000D000000}"/>
            </a:ext>
          </a:extLst>
        </xdr:cNvPr>
        <xdr:cNvSpPr>
          <a:spLocks noChangeArrowheads="1"/>
        </xdr:cNvSpPr>
      </xdr:nvSpPr>
      <xdr:spPr bwMode="auto">
        <a:xfrm rot="5400000">
          <a:off x="3529012" y="37004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a:off x="7991475" y="3714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7" name="AutoShape 80">
          <a:extLst>
            <a:ext uri="{FF2B5EF4-FFF2-40B4-BE49-F238E27FC236}">
              <a16:creationId xmlns:a16="http://schemas.microsoft.com/office/drawing/2014/main" id="{00000000-0008-0000-0200-000007000000}"/>
            </a:ext>
          </a:extLst>
        </xdr:cNvPr>
        <xdr:cNvSpPr>
          <a:spLocks noChangeArrowheads="1"/>
        </xdr:cNvSpPr>
      </xdr:nvSpPr>
      <xdr:spPr bwMode="auto">
        <a:xfrm rot="5400000">
          <a:off x="3533776" y="497205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295275</xdr:colOff>
      <xdr:row>19</xdr:row>
      <xdr:rowOff>142876</xdr:rowOff>
    </xdr:from>
    <xdr:to>
      <xdr:col>21</xdr:col>
      <xdr:colOff>666750</xdr:colOff>
      <xdr:row>21</xdr:row>
      <xdr:rowOff>76200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7620000" y="4438651"/>
          <a:ext cx="371475" cy="35242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991384</xdr:colOff>
      <xdr:row>54</xdr:row>
      <xdr:rowOff>50219</xdr:rowOff>
    </xdr:from>
    <xdr:to>
      <xdr:col>6</xdr:col>
      <xdr:colOff>46822</xdr:colOff>
      <xdr:row>54</xdr:row>
      <xdr:rowOff>421798</xdr:rowOff>
    </xdr:to>
    <xdr:sp macro="" textlink="">
      <xdr:nvSpPr>
        <xdr:cNvPr id="2" name="テキスト ボックス 1">
          <a:extLst>
            <a:ext uri="{FF2B5EF4-FFF2-40B4-BE49-F238E27FC236}">
              <a16:creationId xmlns:a16="http://schemas.microsoft.com/office/drawing/2014/main" id="{90FAA587-DFEB-48DA-9098-663A05A512B0}"/>
            </a:ext>
          </a:extLst>
        </xdr:cNvPr>
        <xdr:cNvSpPr txBox="1"/>
      </xdr:nvSpPr>
      <xdr:spPr>
        <a:xfrm>
          <a:off x="4115584" y="9308519"/>
          <a:ext cx="46038" cy="123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823193</xdr:colOff>
      <xdr:row>59</xdr:row>
      <xdr:rowOff>387568</xdr:rowOff>
    </xdr:from>
    <xdr:to>
      <xdr:col>9</xdr:col>
      <xdr:colOff>1282960</xdr:colOff>
      <xdr:row>61</xdr:row>
      <xdr:rowOff>107836</xdr:rowOff>
    </xdr:to>
    <xdr:sp macro="" textlink="">
      <xdr:nvSpPr>
        <xdr:cNvPr id="3" name="テキスト ボックス 2">
          <a:extLst>
            <a:ext uri="{FF2B5EF4-FFF2-40B4-BE49-F238E27FC236}">
              <a16:creationId xmlns:a16="http://schemas.microsoft.com/office/drawing/2014/main" id="{F6078F2F-96FA-4BA3-BB1C-F744EE727B90}"/>
            </a:ext>
          </a:extLst>
        </xdr:cNvPr>
        <xdr:cNvSpPr txBox="1"/>
      </xdr:nvSpPr>
      <xdr:spPr>
        <a:xfrm>
          <a:off x="6862043" y="10284043"/>
          <a:ext cx="0" cy="282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730780</xdr:colOff>
      <xdr:row>18</xdr:row>
      <xdr:rowOff>49005</xdr:rowOff>
    </xdr:from>
    <xdr:to>
      <xdr:col>9</xdr:col>
      <xdr:colOff>971938</xdr:colOff>
      <xdr:row>18</xdr:row>
      <xdr:rowOff>317498</xdr:rowOff>
    </xdr:to>
    <xdr:sp macro="" textlink="">
      <xdr:nvSpPr>
        <xdr:cNvPr id="4" name="テキスト ボックス 3">
          <a:extLst>
            <a:ext uri="{FF2B5EF4-FFF2-40B4-BE49-F238E27FC236}">
              <a16:creationId xmlns:a16="http://schemas.microsoft.com/office/drawing/2014/main" id="{B7EE53EB-384B-4B16-8CE1-0E6A203CFF2D}"/>
            </a:ext>
          </a:extLst>
        </xdr:cNvPr>
        <xdr:cNvSpPr txBox="1"/>
      </xdr:nvSpPr>
      <xdr:spPr>
        <a:xfrm>
          <a:off x="6855355" y="3135105"/>
          <a:ext cx="3033" cy="12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674963</xdr:colOff>
      <xdr:row>17</xdr:row>
      <xdr:rowOff>157148</xdr:rowOff>
    </xdr:from>
    <xdr:to>
      <xdr:col>9</xdr:col>
      <xdr:colOff>899370</xdr:colOff>
      <xdr:row>17</xdr:row>
      <xdr:rowOff>437231</xdr:rowOff>
    </xdr:to>
    <xdr:sp macro="" textlink="">
      <xdr:nvSpPr>
        <xdr:cNvPr id="5" name="テキスト ボックス 4">
          <a:extLst>
            <a:ext uri="{FF2B5EF4-FFF2-40B4-BE49-F238E27FC236}">
              <a16:creationId xmlns:a16="http://schemas.microsoft.com/office/drawing/2014/main" id="{1BD365B0-2591-42BA-94FB-2C14AF439466}"/>
            </a:ext>
          </a:extLst>
        </xdr:cNvPr>
        <xdr:cNvSpPr txBox="1"/>
      </xdr:nvSpPr>
      <xdr:spPr>
        <a:xfrm>
          <a:off x="6847163" y="3071798"/>
          <a:ext cx="14857" cy="13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en-US" altLang="ja-JP" sz="1100"/>
        </a:p>
      </xdr:txBody>
    </xdr:sp>
    <xdr:clientData/>
  </xdr:twoCellAnchor>
  <xdr:oneCellAnchor>
    <xdr:from>
      <xdr:col>14</xdr:col>
      <xdr:colOff>127000</xdr:colOff>
      <xdr:row>77</xdr:row>
      <xdr:rowOff>0</xdr:rowOff>
    </xdr:from>
    <xdr:ext cx="184731" cy="264560"/>
    <xdr:sp macro="" textlink="">
      <xdr:nvSpPr>
        <xdr:cNvPr id="6" name="テキスト ボックス 5">
          <a:extLst>
            <a:ext uri="{FF2B5EF4-FFF2-40B4-BE49-F238E27FC236}">
              <a16:creationId xmlns:a16="http://schemas.microsoft.com/office/drawing/2014/main" id="{615E03A5-8D5A-41AF-A105-0F20507A13A2}"/>
            </a:ext>
          </a:extLst>
        </xdr:cNvPr>
        <xdr:cNvSpPr txBox="1"/>
      </xdr:nvSpPr>
      <xdr:spPr>
        <a:xfrm>
          <a:off x="9728200" y="132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89</xdr:row>
      <xdr:rowOff>52917</xdr:rowOff>
    </xdr:from>
    <xdr:ext cx="184731" cy="264560"/>
    <xdr:sp macro="" textlink="">
      <xdr:nvSpPr>
        <xdr:cNvPr id="7" name="テキスト ボックス 6">
          <a:extLst>
            <a:ext uri="{FF2B5EF4-FFF2-40B4-BE49-F238E27FC236}">
              <a16:creationId xmlns:a16="http://schemas.microsoft.com/office/drawing/2014/main" id="{5823CBAD-02AF-448E-8D38-F2494DD634D7}"/>
            </a:ext>
          </a:extLst>
        </xdr:cNvPr>
        <xdr:cNvSpPr txBox="1"/>
      </xdr:nvSpPr>
      <xdr:spPr>
        <a:xfrm>
          <a:off x="9728200" y="15311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865043</xdr:colOff>
      <xdr:row>41</xdr:row>
      <xdr:rowOff>100302</xdr:rowOff>
    </xdr:from>
    <xdr:ext cx="881227" cy="185448"/>
    <xdr:sp macro="" textlink="">
      <xdr:nvSpPr>
        <xdr:cNvPr id="8" name="テキスト ボックス 7">
          <a:extLst>
            <a:ext uri="{FF2B5EF4-FFF2-40B4-BE49-F238E27FC236}">
              <a16:creationId xmlns:a16="http://schemas.microsoft.com/office/drawing/2014/main" id="{65BE54EC-7F48-4709-9C37-07FAAA20C039}"/>
            </a:ext>
          </a:extLst>
        </xdr:cNvPr>
        <xdr:cNvSpPr txBox="1"/>
      </xdr:nvSpPr>
      <xdr:spPr>
        <a:xfrm>
          <a:off x="4798868" y="712975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xdr:oneCellAnchor>
    <xdr:from>
      <xdr:col>6</xdr:col>
      <xdr:colOff>397036</xdr:colOff>
      <xdr:row>72</xdr:row>
      <xdr:rowOff>275226</xdr:rowOff>
    </xdr:from>
    <xdr:ext cx="2161441" cy="209032"/>
    <xdr:sp macro="" textlink="">
      <xdr:nvSpPr>
        <xdr:cNvPr id="9" name="テキスト ボックス 8">
          <a:extLst>
            <a:ext uri="{FF2B5EF4-FFF2-40B4-BE49-F238E27FC236}">
              <a16:creationId xmlns:a16="http://schemas.microsoft.com/office/drawing/2014/main" id="{9A3D186F-0713-48EE-9088-CC00982B71E0}"/>
            </a:ext>
          </a:extLst>
        </xdr:cNvPr>
        <xdr:cNvSpPr txBox="1"/>
      </xdr:nvSpPr>
      <xdr:spPr>
        <a:xfrm>
          <a:off x="4511836" y="12514851"/>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39</xdr:row>
      <xdr:rowOff>98969</xdr:rowOff>
    </xdr:from>
    <xdr:ext cx="1073794" cy="206965"/>
    <xdr:sp macro="" textlink="">
      <xdr:nvSpPr>
        <xdr:cNvPr id="10" name="テキスト ボックス 9">
          <a:extLst>
            <a:ext uri="{FF2B5EF4-FFF2-40B4-BE49-F238E27FC236}">
              <a16:creationId xmlns:a16="http://schemas.microsoft.com/office/drawing/2014/main" id="{EF2BF1EF-DE8F-4970-8668-C5A328F82302}"/>
            </a:ext>
          </a:extLst>
        </xdr:cNvPr>
        <xdr:cNvSpPr txBox="1"/>
      </xdr:nvSpPr>
      <xdr:spPr>
        <a:xfrm>
          <a:off x="4803135" y="678551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75</xdr:row>
      <xdr:rowOff>41952</xdr:rowOff>
    </xdr:from>
    <xdr:to>
      <xdr:col>9</xdr:col>
      <xdr:colOff>1333948</xdr:colOff>
      <xdr:row>76</xdr:row>
      <xdr:rowOff>2629</xdr:rowOff>
    </xdr:to>
    <xdr:sp macro="" textlink="">
      <xdr:nvSpPr>
        <xdr:cNvPr id="11" name="テキスト ボックス 10">
          <a:extLst>
            <a:ext uri="{FF2B5EF4-FFF2-40B4-BE49-F238E27FC236}">
              <a16:creationId xmlns:a16="http://schemas.microsoft.com/office/drawing/2014/main" id="{82953FA5-C7BE-493E-AEFE-B746429770A7}"/>
            </a:ext>
          </a:extLst>
        </xdr:cNvPr>
        <xdr:cNvSpPr txBox="1"/>
      </xdr:nvSpPr>
      <xdr:spPr>
        <a:xfrm>
          <a:off x="6854245" y="12900702"/>
          <a:ext cx="4203" cy="132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1114425</xdr:colOff>
          <xdr:row>27</xdr:row>
          <xdr:rowOff>28575</xdr:rowOff>
        </xdr:from>
        <xdr:to>
          <xdr:col>9</xdr:col>
          <xdr:colOff>876300</xdr:colOff>
          <xdr:row>27</xdr:row>
          <xdr:rowOff>371475</xdr:rowOff>
        </xdr:to>
        <xdr:sp macro="" textlink="">
          <xdr:nvSpPr>
            <xdr:cNvPr id="91137" name="Check Box 1" descr="算定&#10;（２４時間開局）&#10;している" hidden="1">
              <a:extLst>
                <a:ext uri="{63B3BB69-23CF-44E3-9099-C40C66FF867C}">
                  <a14:compatExt spid="_x0000_s91137"/>
                </a:ext>
                <a:ext uri="{FF2B5EF4-FFF2-40B4-BE49-F238E27FC236}">
                  <a16:creationId xmlns:a16="http://schemas.microsoft.com/office/drawing/2014/main" id="{00000000-0008-0000-03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27</xdr:row>
          <xdr:rowOff>0</xdr:rowOff>
        </xdr:from>
        <xdr:to>
          <xdr:col>8</xdr:col>
          <xdr:colOff>419100</xdr:colOff>
          <xdr:row>28</xdr:row>
          <xdr:rowOff>19050</xdr:rowOff>
        </xdr:to>
        <xdr:sp macro="" textlink="">
          <xdr:nvSpPr>
            <xdr:cNvPr id="91138" name="Check Box 2" descr="算定&#10;（２４時間開局）&#10;している" hidden="1">
              <a:extLst>
                <a:ext uri="{63B3BB69-23CF-44E3-9099-C40C66FF867C}">
                  <a14:compatExt spid="_x0000_s91138"/>
                </a:ext>
                <a:ext uri="{FF2B5EF4-FFF2-40B4-BE49-F238E27FC236}">
                  <a16:creationId xmlns:a16="http://schemas.microsoft.com/office/drawing/2014/main" id="{00000000-0008-0000-03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xdr:oneCellAnchor>
    <xdr:from>
      <xdr:col>7</xdr:col>
      <xdr:colOff>24917</xdr:colOff>
      <xdr:row>53</xdr:row>
      <xdr:rowOff>103268</xdr:rowOff>
    </xdr:from>
    <xdr:ext cx="1350819" cy="209032"/>
    <xdr:sp macro="" textlink="">
      <xdr:nvSpPr>
        <xdr:cNvPr id="12" name="テキスト ボックス 11">
          <a:extLst>
            <a:ext uri="{FF2B5EF4-FFF2-40B4-BE49-F238E27FC236}">
              <a16:creationId xmlns:a16="http://schemas.microsoft.com/office/drawing/2014/main" id="{770AE6B1-CE55-4D29-B382-0CC020D00AA4}"/>
            </a:ext>
          </a:extLst>
        </xdr:cNvPr>
        <xdr:cNvSpPr txBox="1"/>
      </xdr:nvSpPr>
      <xdr:spPr>
        <a:xfrm>
          <a:off x="4825517" y="9190118"/>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→②③④⑤の記入は不要</a:t>
          </a:r>
        </a:p>
      </xdr:txBody>
    </xdr:sp>
    <xdr:clientData/>
  </xdr:oneCellAnchor>
  <xdr:oneCellAnchor>
    <xdr:from>
      <xdr:col>7</xdr:col>
      <xdr:colOff>109388</xdr:colOff>
      <xdr:row>71</xdr:row>
      <xdr:rowOff>135432</xdr:rowOff>
    </xdr:from>
    <xdr:ext cx="1000125" cy="209032"/>
    <xdr:sp macro="" textlink="">
      <xdr:nvSpPr>
        <xdr:cNvPr id="13" name="テキスト ボックス 12">
          <a:extLst>
            <a:ext uri="{FF2B5EF4-FFF2-40B4-BE49-F238E27FC236}">
              <a16:creationId xmlns:a16="http://schemas.microsoft.com/office/drawing/2014/main" id="{B8F256D5-36DF-4E22-91F5-F69526CF6A55}"/>
            </a:ext>
          </a:extLst>
        </xdr:cNvPr>
        <xdr:cNvSpPr txBox="1"/>
      </xdr:nvSpPr>
      <xdr:spPr>
        <a:xfrm>
          <a:off x="4909988" y="1230838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xdr:oneCellAnchor>
    <xdr:from>
      <xdr:col>6</xdr:col>
      <xdr:colOff>681005</xdr:colOff>
      <xdr:row>56</xdr:row>
      <xdr:rowOff>429602</xdr:rowOff>
    </xdr:from>
    <xdr:ext cx="1671670" cy="293683"/>
    <xdr:sp macro="" textlink="">
      <xdr:nvSpPr>
        <xdr:cNvPr id="14" name="テキスト ボックス 13">
          <a:extLst>
            <a:ext uri="{FF2B5EF4-FFF2-40B4-BE49-F238E27FC236}">
              <a16:creationId xmlns:a16="http://schemas.microsoft.com/office/drawing/2014/main" id="{17773C08-E1CA-422E-A6E7-CEA0192A3BD3}"/>
            </a:ext>
          </a:extLst>
        </xdr:cNvPr>
        <xdr:cNvSpPr txBox="1"/>
      </xdr:nvSpPr>
      <xdr:spPr>
        <a:xfrm>
          <a:off x="4824380" y="21441752"/>
          <a:ext cx="167167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xdr:twoCellAnchor>
    <xdr:from>
      <xdr:col>9</xdr:col>
      <xdr:colOff>757076</xdr:colOff>
      <xdr:row>24</xdr:row>
      <xdr:rowOff>23434</xdr:rowOff>
    </xdr:from>
    <xdr:to>
      <xdr:col>9</xdr:col>
      <xdr:colOff>981483</xdr:colOff>
      <xdr:row>24</xdr:row>
      <xdr:rowOff>303517</xdr:rowOff>
    </xdr:to>
    <xdr:sp macro="" textlink="">
      <xdr:nvSpPr>
        <xdr:cNvPr id="15" name="テキスト ボックス 14">
          <a:extLst>
            <a:ext uri="{FF2B5EF4-FFF2-40B4-BE49-F238E27FC236}">
              <a16:creationId xmlns:a16="http://schemas.microsoft.com/office/drawing/2014/main" id="{477C0014-5BC6-4ABB-99B8-D8F8B18ABDBC}"/>
            </a:ext>
          </a:extLst>
        </xdr:cNvPr>
        <xdr:cNvSpPr txBox="1"/>
      </xdr:nvSpPr>
      <xdr:spPr>
        <a:xfrm>
          <a:off x="6862601" y="4138234"/>
          <a:ext cx="0" cy="146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468262</xdr:colOff>
      <xdr:row>25</xdr:row>
      <xdr:rowOff>171652</xdr:rowOff>
    </xdr:from>
    <xdr:to>
      <xdr:col>9</xdr:col>
      <xdr:colOff>77364</xdr:colOff>
      <xdr:row>25</xdr:row>
      <xdr:rowOff>589955</xdr:rowOff>
    </xdr:to>
    <xdr:sp macro="" textlink="">
      <xdr:nvSpPr>
        <xdr:cNvPr id="16" name="テキスト ボックス 15">
          <a:extLst>
            <a:ext uri="{FF2B5EF4-FFF2-40B4-BE49-F238E27FC236}">
              <a16:creationId xmlns:a16="http://schemas.microsoft.com/office/drawing/2014/main" id="{220D8889-B97D-4DD4-800E-CF00467A01DA}"/>
            </a:ext>
          </a:extLst>
        </xdr:cNvPr>
        <xdr:cNvSpPr txBox="1"/>
      </xdr:nvSpPr>
      <xdr:spPr>
        <a:xfrm>
          <a:off x="5954662" y="4457902"/>
          <a:ext cx="29490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791970</xdr:colOff>
      <xdr:row>29</xdr:row>
      <xdr:rowOff>28774</xdr:rowOff>
    </xdr:from>
    <xdr:to>
      <xdr:col>9</xdr:col>
      <xdr:colOff>1205203</xdr:colOff>
      <xdr:row>30</xdr:row>
      <xdr:rowOff>29157</xdr:rowOff>
    </xdr:to>
    <xdr:sp macro="" textlink="">
      <xdr:nvSpPr>
        <xdr:cNvPr id="17" name="テキスト ボックス 16">
          <a:extLst>
            <a:ext uri="{FF2B5EF4-FFF2-40B4-BE49-F238E27FC236}">
              <a16:creationId xmlns:a16="http://schemas.microsoft.com/office/drawing/2014/main" id="{FFC859E1-A8E7-4996-8EB3-8E14AA70B3AE}"/>
            </a:ext>
          </a:extLst>
        </xdr:cNvPr>
        <xdr:cNvSpPr txBox="1"/>
      </xdr:nvSpPr>
      <xdr:spPr>
        <a:xfrm>
          <a:off x="6859395" y="5000824"/>
          <a:ext cx="0" cy="171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762012</xdr:colOff>
      <xdr:row>73</xdr:row>
      <xdr:rowOff>222260</xdr:rowOff>
    </xdr:from>
    <xdr:to>
      <xdr:col>7</xdr:col>
      <xdr:colOff>13</xdr:colOff>
      <xdr:row>74</xdr:row>
      <xdr:rowOff>0</xdr:rowOff>
    </xdr:to>
    <xdr:sp macro="" textlink="">
      <xdr:nvSpPr>
        <xdr:cNvPr id="18" name="テキスト ボックス 17">
          <a:extLst>
            <a:ext uri="{FF2B5EF4-FFF2-40B4-BE49-F238E27FC236}">
              <a16:creationId xmlns:a16="http://schemas.microsoft.com/office/drawing/2014/main" id="{5D2BEEA5-B445-417B-83D3-B2A77AD7CC1E}"/>
            </a:ext>
          </a:extLst>
        </xdr:cNvPr>
        <xdr:cNvSpPr txBox="1"/>
      </xdr:nvSpPr>
      <xdr:spPr>
        <a:xfrm>
          <a:off x="4800612" y="12690485"/>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19" name="テキスト ボックス 18">
          <a:extLst>
            <a:ext uri="{FF2B5EF4-FFF2-40B4-BE49-F238E27FC236}">
              <a16:creationId xmlns:a16="http://schemas.microsoft.com/office/drawing/2014/main" id="{35A6BAD8-87AF-49AB-AEE4-F7916062BD4E}"/>
            </a:ext>
          </a:extLst>
        </xdr:cNvPr>
        <xdr:cNvSpPr txBox="1"/>
      </xdr:nvSpPr>
      <xdr:spPr>
        <a:xfrm>
          <a:off x="6173966" y="12691067"/>
          <a:ext cx="93664" cy="25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983350</xdr:colOff>
      <xdr:row>76</xdr:row>
      <xdr:rowOff>89580</xdr:rowOff>
    </xdr:from>
    <xdr:to>
      <xdr:col>9</xdr:col>
      <xdr:colOff>1428750</xdr:colOff>
      <xdr:row>77</xdr:row>
      <xdr:rowOff>0</xdr:rowOff>
    </xdr:to>
    <xdr:sp macro="" textlink="">
      <xdr:nvSpPr>
        <xdr:cNvPr id="20" name="テキスト ボックス 19">
          <a:extLst>
            <a:ext uri="{FF2B5EF4-FFF2-40B4-BE49-F238E27FC236}">
              <a16:creationId xmlns:a16="http://schemas.microsoft.com/office/drawing/2014/main" id="{E90DAAFA-B2A4-4191-B213-02816A5DC4E7}"/>
            </a:ext>
          </a:extLst>
        </xdr:cNvPr>
        <xdr:cNvSpPr txBox="1"/>
      </xdr:nvSpPr>
      <xdr:spPr>
        <a:xfrm>
          <a:off x="9584425" y="30064755"/>
          <a:ext cx="445400" cy="348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twoCellAnchor>
    <xdr:from>
      <xdr:col>9</xdr:col>
      <xdr:colOff>829763</xdr:colOff>
      <xdr:row>63</xdr:row>
      <xdr:rowOff>7938</xdr:rowOff>
    </xdr:from>
    <xdr:to>
      <xdr:col>9</xdr:col>
      <xdr:colOff>1253801</xdr:colOff>
      <xdr:row>64</xdr:row>
      <xdr:rowOff>23814</xdr:rowOff>
    </xdr:to>
    <xdr:sp macro="" textlink="">
      <xdr:nvSpPr>
        <xdr:cNvPr id="21" name="テキスト ボックス 20">
          <a:extLst>
            <a:ext uri="{FF2B5EF4-FFF2-40B4-BE49-F238E27FC236}">
              <a16:creationId xmlns:a16="http://schemas.microsoft.com/office/drawing/2014/main" id="{462193D8-65B3-480E-A653-32D0798B4758}"/>
            </a:ext>
          </a:extLst>
        </xdr:cNvPr>
        <xdr:cNvSpPr txBox="1"/>
      </xdr:nvSpPr>
      <xdr:spPr>
        <a:xfrm>
          <a:off x="6859088" y="10809288"/>
          <a:ext cx="0" cy="187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14</xdr:col>
      <xdr:colOff>127000</xdr:colOff>
      <xdr:row>77</xdr:row>
      <xdr:rowOff>0</xdr:rowOff>
    </xdr:from>
    <xdr:ext cx="184731" cy="264560"/>
    <xdr:sp macro="" textlink="">
      <xdr:nvSpPr>
        <xdr:cNvPr id="22" name="テキスト ボックス 21">
          <a:extLst>
            <a:ext uri="{FF2B5EF4-FFF2-40B4-BE49-F238E27FC236}">
              <a16:creationId xmlns:a16="http://schemas.microsoft.com/office/drawing/2014/main" id="{DA32F3C0-B9C5-439F-9815-4ED6173FD3E5}"/>
            </a:ext>
          </a:extLst>
        </xdr:cNvPr>
        <xdr:cNvSpPr txBox="1"/>
      </xdr:nvSpPr>
      <xdr:spPr>
        <a:xfrm>
          <a:off x="9728200" y="132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77</xdr:row>
      <xdr:rowOff>0</xdr:rowOff>
    </xdr:from>
    <xdr:ext cx="184731" cy="264560"/>
    <xdr:sp macro="" textlink="">
      <xdr:nvSpPr>
        <xdr:cNvPr id="23" name="テキスト ボックス 22">
          <a:extLst>
            <a:ext uri="{FF2B5EF4-FFF2-40B4-BE49-F238E27FC236}">
              <a16:creationId xmlns:a16="http://schemas.microsoft.com/office/drawing/2014/main" id="{0FFEB7EA-7D6A-4CCF-98F1-8C0A4EF41CAC}"/>
            </a:ext>
          </a:extLst>
        </xdr:cNvPr>
        <xdr:cNvSpPr txBox="1"/>
      </xdr:nvSpPr>
      <xdr:spPr>
        <a:xfrm>
          <a:off x="9728200" y="132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91</xdr:row>
      <xdr:rowOff>52917</xdr:rowOff>
    </xdr:from>
    <xdr:ext cx="184731" cy="264560"/>
    <xdr:sp macro="" textlink="">
      <xdr:nvSpPr>
        <xdr:cNvPr id="24" name="テキスト ボックス 23">
          <a:extLst>
            <a:ext uri="{FF2B5EF4-FFF2-40B4-BE49-F238E27FC236}">
              <a16:creationId xmlns:a16="http://schemas.microsoft.com/office/drawing/2014/main" id="{C48A93BA-F3A5-4335-A016-46CD2237A96B}"/>
            </a:ext>
          </a:extLst>
        </xdr:cNvPr>
        <xdr:cNvSpPr txBox="1"/>
      </xdr:nvSpPr>
      <xdr:spPr>
        <a:xfrm>
          <a:off x="9728200" y="15654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266700</xdr:colOff>
          <xdr:row>58</xdr:row>
          <xdr:rowOff>38100</xdr:rowOff>
        </xdr:from>
        <xdr:to>
          <xdr:col>6</xdr:col>
          <xdr:colOff>609600</xdr:colOff>
          <xdr:row>58</xdr:row>
          <xdr:rowOff>476250</xdr:rowOff>
        </xdr:to>
        <xdr:sp macro="" textlink="">
          <xdr:nvSpPr>
            <xdr:cNvPr id="91139" name="Check Box 3" descr="算定&#10;（２４時間開局）&#10;している" hidden="1">
              <a:extLst>
                <a:ext uri="{63B3BB69-23CF-44E3-9099-C40C66FF867C}">
                  <a14:compatExt spid="_x0000_s91139"/>
                </a:ext>
                <a:ext uri="{FF2B5EF4-FFF2-40B4-BE49-F238E27FC236}">
                  <a16:creationId xmlns:a16="http://schemas.microsoft.com/office/drawing/2014/main" id="{00000000-0008-0000-03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821826</xdr:colOff>
      <xdr:row>61</xdr:row>
      <xdr:rowOff>248507</xdr:rowOff>
    </xdr:from>
    <xdr:to>
      <xdr:col>9</xdr:col>
      <xdr:colOff>1302398</xdr:colOff>
      <xdr:row>63</xdr:row>
      <xdr:rowOff>244440</xdr:rowOff>
    </xdr:to>
    <xdr:sp macro="" textlink="">
      <xdr:nvSpPr>
        <xdr:cNvPr id="25" name="テキスト ボックス 24">
          <a:extLst>
            <a:ext uri="{FF2B5EF4-FFF2-40B4-BE49-F238E27FC236}">
              <a16:creationId xmlns:a16="http://schemas.microsoft.com/office/drawing/2014/main" id="{4AFB99A6-79C0-4CB5-BBB4-DC069C8AE706}"/>
            </a:ext>
          </a:extLst>
        </xdr:cNvPr>
        <xdr:cNvSpPr txBox="1"/>
      </xdr:nvSpPr>
      <xdr:spPr>
        <a:xfrm>
          <a:off x="6860676" y="10630757"/>
          <a:ext cx="0" cy="338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812301</xdr:colOff>
      <xdr:row>60</xdr:row>
      <xdr:rowOff>271462</xdr:rowOff>
    </xdr:from>
    <xdr:to>
      <xdr:col>9</xdr:col>
      <xdr:colOff>1253801</xdr:colOff>
      <xdr:row>62</xdr:row>
      <xdr:rowOff>153987</xdr:rowOff>
    </xdr:to>
    <xdr:sp macro="" textlink="">
      <xdr:nvSpPr>
        <xdr:cNvPr id="26" name="テキスト ボックス 25">
          <a:extLst>
            <a:ext uri="{FF2B5EF4-FFF2-40B4-BE49-F238E27FC236}">
              <a16:creationId xmlns:a16="http://schemas.microsoft.com/office/drawing/2014/main" id="{1DEB6A60-3D0E-49AB-9D74-D6EA42DAC393}"/>
            </a:ext>
          </a:extLst>
        </xdr:cNvPr>
        <xdr:cNvSpPr txBox="1"/>
      </xdr:nvSpPr>
      <xdr:spPr>
        <a:xfrm>
          <a:off x="6860676" y="10463212"/>
          <a:ext cx="0"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371475</xdr:colOff>
          <xdr:row>58</xdr:row>
          <xdr:rowOff>38100</xdr:rowOff>
        </xdr:from>
        <xdr:to>
          <xdr:col>8</xdr:col>
          <xdr:colOff>723900</xdr:colOff>
          <xdr:row>58</xdr:row>
          <xdr:rowOff>485775</xdr:rowOff>
        </xdr:to>
        <xdr:sp macro="" textlink="">
          <xdr:nvSpPr>
            <xdr:cNvPr id="91140" name="Check Box 4" descr="算定&#10;（２４時間開局）&#10;している" hidden="1">
              <a:extLst>
                <a:ext uri="{63B3BB69-23CF-44E3-9099-C40C66FF867C}">
                  <a14:compatExt spid="_x0000_s91140"/>
                </a:ext>
                <a:ext uri="{FF2B5EF4-FFF2-40B4-BE49-F238E27FC236}">
                  <a16:creationId xmlns:a16="http://schemas.microsoft.com/office/drawing/2014/main" id="{00000000-0008-0000-0300-00000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57</xdr:row>
      <xdr:rowOff>368937</xdr:rowOff>
    </xdr:from>
    <xdr:ext cx="1350819" cy="209032"/>
    <xdr:sp macro="" textlink="">
      <xdr:nvSpPr>
        <xdr:cNvPr id="27" name="テキスト ボックス 26">
          <a:extLst>
            <a:ext uri="{FF2B5EF4-FFF2-40B4-BE49-F238E27FC236}">
              <a16:creationId xmlns:a16="http://schemas.microsoft.com/office/drawing/2014/main" id="{0EDA6983-1307-445D-B134-8C00686A333E}"/>
            </a:ext>
          </a:extLst>
        </xdr:cNvPr>
        <xdr:cNvSpPr txBox="1"/>
      </xdr:nvSpPr>
      <xdr:spPr>
        <a:xfrm>
          <a:off x="4373464" y="9941562"/>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57</xdr:row>
      <xdr:rowOff>374523</xdr:rowOff>
    </xdr:from>
    <xdr:ext cx="1350819" cy="209032"/>
    <xdr:sp macro="" textlink="">
      <xdr:nvSpPr>
        <xdr:cNvPr id="28" name="テキスト ボックス 27">
          <a:extLst>
            <a:ext uri="{FF2B5EF4-FFF2-40B4-BE49-F238E27FC236}">
              <a16:creationId xmlns:a16="http://schemas.microsoft.com/office/drawing/2014/main" id="{1D940B50-B9EC-449B-A4FA-5C17353D9B5A}"/>
            </a:ext>
          </a:extLst>
        </xdr:cNvPr>
        <xdr:cNvSpPr txBox="1"/>
      </xdr:nvSpPr>
      <xdr:spPr>
        <a:xfrm>
          <a:off x="5501792" y="9947148"/>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5EE27403-F10A-44BC-929A-638D8E255CAF}"/>
            </a:ext>
          </a:extLst>
        </xdr:cNvPr>
        <xdr:cNvSpPr txBox="1"/>
      </xdr:nvSpPr>
      <xdr:spPr>
        <a:xfrm>
          <a:off x="4113212" y="1881188"/>
          <a:ext cx="367282" cy="6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5C543894-C3E0-495A-9AA7-A23FA7930E72}"/>
            </a:ext>
          </a:extLst>
        </xdr:cNvPr>
        <xdr:cNvSpPr txBox="1"/>
      </xdr:nvSpPr>
      <xdr:spPr>
        <a:xfrm>
          <a:off x="4116387" y="2057401"/>
          <a:ext cx="35775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1165225</xdr:colOff>
      <xdr:row>10</xdr:row>
      <xdr:rowOff>177801</xdr:rowOff>
    </xdr:from>
    <xdr:to>
      <xdr:col>9</xdr:col>
      <xdr:colOff>1388045</xdr:colOff>
      <xdr:row>10</xdr:row>
      <xdr:rowOff>346388</xdr:rowOff>
    </xdr:to>
    <xdr:sp macro="" textlink="">
      <xdr:nvSpPr>
        <xdr:cNvPr id="31" name="テキスト ボックス 30">
          <a:extLst>
            <a:ext uri="{FF2B5EF4-FFF2-40B4-BE49-F238E27FC236}">
              <a16:creationId xmlns:a16="http://schemas.microsoft.com/office/drawing/2014/main" id="{37C71E2D-4A81-4BB4-B0A6-D55AC0FD0A64}"/>
            </a:ext>
          </a:extLst>
        </xdr:cNvPr>
        <xdr:cNvSpPr txBox="1"/>
      </xdr:nvSpPr>
      <xdr:spPr>
        <a:xfrm>
          <a:off x="6861175" y="1882776"/>
          <a:ext cx="0" cy="6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1154113</xdr:colOff>
      <xdr:row>11</xdr:row>
      <xdr:rowOff>153988</xdr:rowOff>
    </xdr:from>
    <xdr:to>
      <xdr:col>9</xdr:col>
      <xdr:colOff>1376933</xdr:colOff>
      <xdr:row>11</xdr:row>
      <xdr:rowOff>322575</xdr:rowOff>
    </xdr:to>
    <xdr:sp macro="" textlink="">
      <xdr:nvSpPr>
        <xdr:cNvPr id="32" name="テキスト ボックス 31">
          <a:extLst>
            <a:ext uri="{FF2B5EF4-FFF2-40B4-BE49-F238E27FC236}">
              <a16:creationId xmlns:a16="http://schemas.microsoft.com/office/drawing/2014/main" id="{D06708D2-6628-4739-B66B-351088E5C025}"/>
            </a:ext>
          </a:extLst>
        </xdr:cNvPr>
        <xdr:cNvSpPr txBox="1"/>
      </xdr:nvSpPr>
      <xdr:spPr>
        <a:xfrm>
          <a:off x="6859588" y="2039938"/>
          <a:ext cx="0" cy="16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702605</xdr:colOff>
      <xdr:row>19</xdr:row>
      <xdr:rowOff>38302</xdr:rowOff>
    </xdr:from>
    <xdr:to>
      <xdr:col>9</xdr:col>
      <xdr:colOff>1010816</xdr:colOff>
      <xdr:row>19</xdr:row>
      <xdr:rowOff>306795</xdr:rowOff>
    </xdr:to>
    <xdr:sp macro="" textlink="">
      <xdr:nvSpPr>
        <xdr:cNvPr id="33" name="テキスト ボックス 32">
          <a:extLst>
            <a:ext uri="{FF2B5EF4-FFF2-40B4-BE49-F238E27FC236}">
              <a16:creationId xmlns:a16="http://schemas.microsoft.com/office/drawing/2014/main" id="{0E55F4F3-BB2C-4FE2-A351-369BDCE2F9E1}"/>
            </a:ext>
          </a:extLst>
        </xdr:cNvPr>
        <xdr:cNvSpPr txBox="1"/>
      </xdr:nvSpPr>
      <xdr:spPr>
        <a:xfrm>
          <a:off x="6855755" y="3295852"/>
          <a:ext cx="3411" cy="135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693869</xdr:colOff>
      <xdr:row>20</xdr:row>
      <xdr:rowOff>38303</xdr:rowOff>
    </xdr:from>
    <xdr:to>
      <xdr:col>9</xdr:col>
      <xdr:colOff>1020536</xdr:colOff>
      <xdr:row>20</xdr:row>
      <xdr:rowOff>306796</xdr:rowOff>
    </xdr:to>
    <xdr:sp macro="" textlink="">
      <xdr:nvSpPr>
        <xdr:cNvPr id="34" name="テキスト ボックス 33">
          <a:extLst>
            <a:ext uri="{FF2B5EF4-FFF2-40B4-BE49-F238E27FC236}">
              <a16:creationId xmlns:a16="http://schemas.microsoft.com/office/drawing/2014/main" id="{A8A49603-C91B-4EFD-A63D-0FCF396CBE64}"/>
            </a:ext>
          </a:extLst>
        </xdr:cNvPr>
        <xdr:cNvSpPr txBox="1"/>
      </xdr:nvSpPr>
      <xdr:spPr>
        <a:xfrm>
          <a:off x="6856544" y="3467303"/>
          <a:ext cx="2817" cy="135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7</xdr:col>
      <xdr:colOff>589968</xdr:colOff>
      <xdr:row>59</xdr:row>
      <xdr:rowOff>194388</xdr:rowOff>
    </xdr:from>
    <xdr:to>
      <xdr:col>7</xdr:col>
      <xdr:colOff>1130001</xdr:colOff>
      <xdr:row>59</xdr:row>
      <xdr:rowOff>439877</xdr:rowOff>
    </xdr:to>
    <xdr:sp macro="" textlink="">
      <xdr:nvSpPr>
        <xdr:cNvPr id="35" name="テキスト ボックス 34">
          <a:extLst>
            <a:ext uri="{FF2B5EF4-FFF2-40B4-BE49-F238E27FC236}">
              <a16:creationId xmlns:a16="http://schemas.microsoft.com/office/drawing/2014/main" id="{8D45BCC5-1BBC-474F-ADB6-C57DA7B90612}"/>
            </a:ext>
          </a:extLst>
        </xdr:cNvPr>
        <xdr:cNvSpPr txBox="1"/>
      </xdr:nvSpPr>
      <xdr:spPr>
        <a:xfrm>
          <a:off x="5390568" y="10290888"/>
          <a:ext cx="92358"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67</xdr:row>
          <xdr:rowOff>247650</xdr:rowOff>
        </xdr:from>
        <xdr:to>
          <xdr:col>6</xdr:col>
          <xdr:colOff>723900</xdr:colOff>
          <xdr:row>69</xdr:row>
          <xdr:rowOff>85725</xdr:rowOff>
        </xdr:to>
        <xdr:sp macro="" textlink="">
          <xdr:nvSpPr>
            <xdr:cNvPr id="91141" name="Check Box 5" descr="算定&#10;（２４時間開局）&#10;している" hidden="1">
              <a:extLst>
                <a:ext uri="{63B3BB69-23CF-44E3-9099-C40C66FF867C}">
                  <a14:compatExt spid="_x0000_s91141"/>
                </a:ext>
                <a:ext uri="{FF2B5EF4-FFF2-40B4-BE49-F238E27FC236}">
                  <a16:creationId xmlns:a16="http://schemas.microsoft.com/office/drawing/2014/main" id="{00000000-0008-0000-0300-00000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67</xdr:row>
          <xdr:rowOff>228600</xdr:rowOff>
        </xdr:from>
        <xdr:to>
          <xdr:col>7</xdr:col>
          <xdr:colOff>381000</xdr:colOff>
          <xdr:row>69</xdr:row>
          <xdr:rowOff>76200</xdr:rowOff>
        </xdr:to>
        <xdr:sp macro="" textlink="">
          <xdr:nvSpPr>
            <xdr:cNvPr id="91142" name="Check Box 6" descr="算定&#10;（２４時間開局）&#10;している" hidden="1">
              <a:extLst>
                <a:ext uri="{63B3BB69-23CF-44E3-9099-C40C66FF867C}">
                  <a14:compatExt spid="_x0000_s91142"/>
                </a:ext>
                <a:ext uri="{FF2B5EF4-FFF2-40B4-BE49-F238E27FC236}">
                  <a16:creationId xmlns:a16="http://schemas.microsoft.com/office/drawing/2014/main" id="{00000000-0008-0000-0300-00000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67</xdr:row>
          <xdr:rowOff>238125</xdr:rowOff>
        </xdr:from>
        <xdr:to>
          <xdr:col>8</xdr:col>
          <xdr:colOff>552450</xdr:colOff>
          <xdr:row>69</xdr:row>
          <xdr:rowOff>85725</xdr:rowOff>
        </xdr:to>
        <xdr:sp macro="" textlink="">
          <xdr:nvSpPr>
            <xdr:cNvPr id="91143" name="Check Box 7" descr="算定&#10;（２４時間開局）&#10;している" hidden="1">
              <a:extLst>
                <a:ext uri="{63B3BB69-23CF-44E3-9099-C40C66FF867C}">
                  <a14:compatExt spid="_x0000_s91143"/>
                </a:ext>
                <a:ext uri="{FF2B5EF4-FFF2-40B4-BE49-F238E27FC236}">
                  <a16:creationId xmlns:a16="http://schemas.microsoft.com/office/drawing/2014/main" id="{00000000-0008-0000-0300-00000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67</xdr:row>
      <xdr:rowOff>78358</xdr:rowOff>
    </xdr:from>
    <xdr:ext cx="1000125" cy="209032"/>
    <xdr:sp macro="" textlink="">
      <xdr:nvSpPr>
        <xdr:cNvPr id="36" name="テキスト ボックス 35">
          <a:extLst>
            <a:ext uri="{FF2B5EF4-FFF2-40B4-BE49-F238E27FC236}">
              <a16:creationId xmlns:a16="http://schemas.microsoft.com/office/drawing/2014/main" id="{52810732-0982-4DD5-A07D-80277B633876}"/>
            </a:ext>
          </a:extLst>
        </xdr:cNvPr>
        <xdr:cNvSpPr txBox="1"/>
      </xdr:nvSpPr>
      <xdr:spPr>
        <a:xfrm>
          <a:off x="6504938" y="1156550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oneCellAnchor>
    <xdr:from>
      <xdr:col>7</xdr:col>
      <xdr:colOff>5912</xdr:colOff>
      <xdr:row>25</xdr:row>
      <xdr:rowOff>104386</xdr:rowOff>
    </xdr:from>
    <xdr:ext cx="1082348" cy="504825"/>
    <xdr:sp macro="" textlink="">
      <xdr:nvSpPr>
        <xdr:cNvPr id="37" name="テキスト ボックス 36">
          <a:extLst>
            <a:ext uri="{FF2B5EF4-FFF2-40B4-BE49-F238E27FC236}">
              <a16:creationId xmlns:a16="http://schemas.microsoft.com/office/drawing/2014/main" id="{84EAE5AF-2379-4D64-B112-66DE22BAF9CA}"/>
            </a:ext>
          </a:extLst>
        </xdr:cNvPr>
        <xdr:cNvSpPr txBox="1"/>
      </xdr:nvSpPr>
      <xdr:spPr>
        <a:xfrm>
          <a:off x="4806512" y="4390636"/>
          <a:ext cx="1082348"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rPr>
            <a:t>処方箋受付</a:t>
          </a:r>
          <a:endParaRPr kumimoji="1" lang="en-US" altLang="ja-JP" sz="1000">
            <a:solidFill>
              <a:sysClr val="windowText" lastClr="000000"/>
            </a:solidFill>
          </a:endParaRPr>
        </a:p>
        <a:p>
          <a:r>
            <a:rPr kumimoji="1" lang="ja-JP" altLang="en-US" sz="1000">
              <a:solidFill>
                <a:sysClr val="windowText" lastClr="000000"/>
              </a:solidFill>
            </a:rPr>
            <a:t>　合計回数</a:t>
          </a:r>
          <a:endParaRPr kumimoji="1" lang="en-US" altLang="ja-JP" sz="1000">
            <a:solidFill>
              <a:sysClr val="windowText" lastClr="000000"/>
            </a:solidFill>
          </a:endParaRPr>
        </a:p>
      </xdr:txBody>
    </xdr:sp>
    <xdr:clientData/>
  </xdr:oneCellAnchor>
  <xdr:twoCellAnchor>
    <xdr:from>
      <xdr:col>15</xdr:col>
      <xdr:colOff>763646</xdr:colOff>
      <xdr:row>15</xdr:row>
      <xdr:rowOff>51059</xdr:rowOff>
    </xdr:from>
    <xdr:to>
      <xdr:col>15</xdr:col>
      <xdr:colOff>988053</xdr:colOff>
      <xdr:row>15</xdr:row>
      <xdr:rowOff>331142</xdr:rowOff>
    </xdr:to>
    <xdr:sp macro="" textlink="">
      <xdr:nvSpPr>
        <xdr:cNvPr id="38" name="テキスト ボックス 37">
          <a:extLst>
            <a:ext uri="{FF2B5EF4-FFF2-40B4-BE49-F238E27FC236}">
              <a16:creationId xmlns:a16="http://schemas.microsoft.com/office/drawing/2014/main" id="{A4EAA9F3-5172-4D8C-8783-4EBD53A4801E}"/>
            </a:ext>
          </a:extLst>
        </xdr:cNvPr>
        <xdr:cNvSpPr txBox="1"/>
      </xdr:nvSpPr>
      <xdr:spPr>
        <a:xfrm>
          <a:off x="10974446" y="2622809"/>
          <a:ext cx="0" cy="118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15</xdr:row>
      <xdr:rowOff>0</xdr:rowOff>
    </xdr:from>
    <xdr:to>
      <xdr:col>10</xdr:col>
      <xdr:colOff>0</xdr:colOff>
      <xdr:row>15</xdr:row>
      <xdr:rowOff>808891</xdr:rowOff>
    </xdr:to>
    <xdr:sp macro="" textlink="">
      <xdr:nvSpPr>
        <xdr:cNvPr id="39" name="テキスト ボックス 38">
          <a:extLst>
            <a:ext uri="{FF2B5EF4-FFF2-40B4-BE49-F238E27FC236}">
              <a16:creationId xmlns:a16="http://schemas.microsoft.com/office/drawing/2014/main" id="{C1F22736-5AE3-4CEE-BE30-FFC1A9EAF15C}"/>
            </a:ext>
          </a:extLst>
        </xdr:cNvPr>
        <xdr:cNvSpPr txBox="1"/>
      </xdr:nvSpPr>
      <xdr:spPr>
        <a:xfrm>
          <a:off x="6861273" y="2571750"/>
          <a:ext cx="0" cy="170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17</xdr:row>
      <xdr:rowOff>297180</xdr:rowOff>
    </xdr:from>
    <xdr:to>
      <xdr:col>9</xdr:col>
      <xdr:colOff>1066800</xdr:colOff>
      <xdr:row>17</xdr:row>
      <xdr:rowOff>532328</xdr:rowOff>
    </xdr:to>
    <xdr:sp macro="" textlink="">
      <xdr:nvSpPr>
        <xdr:cNvPr id="40" name="テキスト ボックス 39">
          <a:extLst>
            <a:ext uri="{FF2B5EF4-FFF2-40B4-BE49-F238E27FC236}">
              <a16:creationId xmlns:a16="http://schemas.microsoft.com/office/drawing/2014/main" id="{66A8996A-C950-419B-AF50-6A738E1A860C}"/>
            </a:ext>
          </a:extLst>
        </xdr:cNvPr>
        <xdr:cNvSpPr txBox="1"/>
      </xdr:nvSpPr>
      <xdr:spPr>
        <a:xfrm>
          <a:off x="6861273" y="308800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7</xdr:col>
      <xdr:colOff>574457</xdr:colOff>
      <xdr:row>48</xdr:row>
      <xdr:rowOff>327791</xdr:rowOff>
    </xdr:from>
    <xdr:to>
      <xdr:col>8</xdr:col>
      <xdr:colOff>10904</xdr:colOff>
      <xdr:row>50</xdr:row>
      <xdr:rowOff>86105</xdr:rowOff>
    </xdr:to>
    <xdr:sp macro="" textlink="">
      <xdr:nvSpPr>
        <xdr:cNvPr id="41" name="テキスト ボックス 40">
          <a:extLst>
            <a:ext uri="{FF2B5EF4-FFF2-40B4-BE49-F238E27FC236}">
              <a16:creationId xmlns:a16="http://schemas.microsoft.com/office/drawing/2014/main" id="{EB575825-3F77-4604-91BD-CF23DF6358FF}"/>
            </a:ext>
          </a:extLst>
        </xdr:cNvPr>
        <xdr:cNvSpPr txBox="1"/>
      </xdr:nvSpPr>
      <xdr:spPr>
        <a:xfrm>
          <a:off x="5375057" y="8404991"/>
          <a:ext cx="122247" cy="2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49</xdr:row>
      <xdr:rowOff>327791</xdr:rowOff>
    </xdr:from>
    <xdr:to>
      <xdr:col>7</xdr:col>
      <xdr:colOff>1341276</xdr:colOff>
      <xdr:row>51</xdr:row>
      <xdr:rowOff>86105</xdr:rowOff>
    </xdr:to>
    <xdr:sp macro="" textlink="">
      <xdr:nvSpPr>
        <xdr:cNvPr id="42" name="テキスト ボックス 41">
          <a:extLst>
            <a:ext uri="{FF2B5EF4-FFF2-40B4-BE49-F238E27FC236}">
              <a16:creationId xmlns:a16="http://schemas.microsoft.com/office/drawing/2014/main" id="{1562BC16-89C1-4544-A519-A82090258BBE}"/>
            </a:ext>
          </a:extLst>
        </xdr:cNvPr>
        <xdr:cNvSpPr txBox="1"/>
      </xdr:nvSpPr>
      <xdr:spPr>
        <a:xfrm>
          <a:off x="5375058" y="8576441"/>
          <a:ext cx="109593" cy="2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49</xdr:row>
      <xdr:rowOff>327791</xdr:rowOff>
    </xdr:from>
    <xdr:to>
      <xdr:col>8</xdr:col>
      <xdr:colOff>10904</xdr:colOff>
      <xdr:row>51</xdr:row>
      <xdr:rowOff>86105</xdr:rowOff>
    </xdr:to>
    <xdr:sp macro="" textlink="">
      <xdr:nvSpPr>
        <xdr:cNvPr id="43" name="テキスト ボックス 42">
          <a:extLst>
            <a:ext uri="{FF2B5EF4-FFF2-40B4-BE49-F238E27FC236}">
              <a16:creationId xmlns:a16="http://schemas.microsoft.com/office/drawing/2014/main" id="{0C00D0FB-5F43-4CBC-A691-0E7B39B7042F}"/>
            </a:ext>
          </a:extLst>
        </xdr:cNvPr>
        <xdr:cNvSpPr txBox="1"/>
      </xdr:nvSpPr>
      <xdr:spPr>
        <a:xfrm>
          <a:off x="5375057" y="8576441"/>
          <a:ext cx="122247" cy="2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4</xdr:col>
      <xdr:colOff>58316</xdr:colOff>
      <xdr:row>54</xdr:row>
      <xdr:rowOff>7620</xdr:rowOff>
    </xdr:from>
    <xdr:to>
      <xdr:col>5</xdr:col>
      <xdr:colOff>942780</xdr:colOff>
      <xdr:row>54</xdr:row>
      <xdr:rowOff>144780</xdr:rowOff>
    </xdr:to>
    <xdr:sp macro="" textlink="">
      <xdr:nvSpPr>
        <xdr:cNvPr id="44" name="テキスト ボックス 43">
          <a:extLst>
            <a:ext uri="{FF2B5EF4-FFF2-40B4-BE49-F238E27FC236}">
              <a16:creationId xmlns:a16="http://schemas.microsoft.com/office/drawing/2014/main" id="{D6C02111-5205-45CD-8357-89517014B633}"/>
            </a:ext>
          </a:extLst>
        </xdr:cNvPr>
        <xdr:cNvSpPr txBox="1"/>
      </xdr:nvSpPr>
      <xdr:spPr>
        <a:xfrm>
          <a:off x="2801516" y="9265920"/>
          <a:ext cx="1313089"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twoCellAnchor>
    <xdr:from>
      <xdr:col>7</xdr:col>
      <xdr:colOff>1171841</xdr:colOff>
      <xdr:row>54</xdr:row>
      <xdr:rowOff>157131</xdr:rowOff>
    </xdr:from>
    <xdr:to>
      <xdr:col>8</xdr:col>
      <xdr:colOff>43746</xdr:colOff>
      <xdr:row>55</xdr:row>
      <xdr:rowOff>81618</xdr:rowOff>
    </xdr:to>
    <xdr:sp macro="" textlink="">
      <xdr:nvSpPr>
        <xdr:cNvPr id="45" name="テキスト ボックス 44">
          <a:extLst>
            <a:ext uri="{FF2B5EF4-FFF2-40B4-BE49-F238E27FC236}">
              <a16:creationId xmlns:a16="http://schemas.microsoft.com/office/drawing/2014/main" id="{93C3AE4B-6386-4FBF-8DA0-CE9C951830CB}"/>
            </a:ext>
          </a:extLst>
        </xdr:cNvPr>
        <xdr:cNvSpPr txBox="1"/>
      </xdr:nvSpPr>
      <xdr:spPr>
        <a:xfrm>
          <a:off x="5486666" y="9415431"/>
          <a:ext cx="43480" cy="95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6</xdr:col>
      <xdr:colOff>1302399</xdr:colOff>
      <xdr:row>54</xdr:row>
      <xdr:rowOff>15239</xdr:rowOff>
    </xdr:from>
    <xdr:to>
      <xdr:col>8</xdr:col>
      <xdr:colOff>38101</xdr:colOff>
      <xdr:row>54</xdr:row>
      <xdr:rowOff>160020</xdr:rowOff>
    </xdr:to>
    <xdr:sp macro="" textlink="">
      <xdr:nvSpPr>
        <xdr:cNvPr id="46" name="テキスト ボックス 45">
          <a:extLst>
            <a:ext uri="{FF2B5EF4-FFF2-40B4-BE49-F238E27FC236}">
              <a16:creationId xmlns:a16="http://schemas.microsoft.com/office/drawing/2014/main" id="{DB966E94-E47D-422D-BA74-D2DF6709B1B5}"/>
            </a:ext>
          </a:extLst>
        </xdr:cNvPr>
        <xdr:cNvSpPr txBox="1"/>
      </xdr:nvSpPr>
      <xdr:spPr>
        <a:xfrm>
          <a:off x="4798074" y="9273539"/>
          <a:ext cx="726427" cy="144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oneCellAnchor>
    <xdr:from>
      <xdr:col>9</xdr:col>
      <xdr:colOff>194388</xdr:colOff>
      <xdr:row>66</xdr:row>
      <xdr:rowOff>77756</xdr:rowOff>
    </xdr:from>
    <xdr:ext cx="1350819" cy="209032"/>
    <xdr:sp macro="" textlink="">
      <xdr:nvSpPr>
        <xdr:cNvPr id="47" name="テキスト ボックス 46">
          <a:extLst>
            <a:ext uri="{FF2B5EF4-FFF2-40B4-BE49-F238E27FC236}">
              <a16:creationId xmlns:a16="http://schemas.microsoft.com/office/drawing/2014/main" id="{76090428-F59C-4168-8BC4-18162E51AF60}"/>
            </a:ext>
          </a:extLst>
        </xdr:cNvPr>
        <xdr:cNvSpPr txBox="1"/>
      </xdr:nvSpPr>
      <xdr:spPr>
        <a:xfrm>
          <a:off x="6366588" y="113934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74</xdr:row>
      <xdr:rowOff>97194</xdr:rowOff>
    </xdr:from>
    <xdr:ext cx="1350819" cy="209032"/>
    <xdr:sp macro="" textlink="">
      <xdr:nvSpPr>
        <xdr:cNvPr id="48" name="テキスト ボックス 47">
          <a:extLst>
            <a:ext uri="{FF2B5EF4-FFF2-40B4-BE49-F238E27FC236}">
              <a16:creationId xmlns:a16="http://schemas.microsoft.com/office/drawing/2014/main" id="{795A406D-20A6-4EA9-865A-88226A991DA1}"/>
            </a:ext>
          </a:extLst>
        </xdr:cNvPr>
        <xdr:cNvSpPr txBox="1"/>
      </xdr:nvSpPr>
      <xdr:spPr>
        <a:xfrm>
          <a:off x="6308272" y="12784494"/>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7</xdr:col>
      <xdr:colOff>369337</xdr:colOff>
      <xdr:row>25</xdr:row>
      <xdr:rowOff>437373</xdr:rowOff>
    </xdr:from>
    <xdr:ext cx="2290948" cy="242374"/>
    <xdr:sp macro="" textlink="">
      <xdr:nvSpPr>
        <xdr:cNvPr id="49" name="テキスト ボックス 48">
          <a:extLst>
            <a:ext uri="{FF2B5EF4-FFF2-40B4-BE49-F238E27FC236}">
              <a16:creationId xmlns:a16="http://schemas.microsoft.com/office/drawing/2014/main" id="{2F71B029-CCB9-4E3F-84AA-1D719FE9070B}"/>
            </a:ext>
          </a:extLst>
        </xdr:cNvPr>
        <xdr:cNvSpPr txBox="1"/>
      </xdr:nvSpPr>
      <xdr:spPr>
        <a:xfrm>
          <a:off x="5169937" y="4456923"/>
          <a:ext cx="229094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（整数で記入、小数点以下第１位四捨五入）</a:t>
          </a:r>
        </a:p>
      </xdr:txBody>
    </xdr:sp>
    <xdr:clientData/>
  </xdr:oneCellAnchor>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8</xdr:col>
          <xdr:colOff>990600</xdr:colOff>
          <xdr:row>7</xdr:row>
          <xdr:rowOff>0</xdr:rowOff>
        </xdr:to>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300-00000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9</xdr:col>
          <xdr:colOff>1333500</xdr:colOff>
          <xdr:row>7</xdr:row>
          <xdr:rowOff>0</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3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1333500</xdr:colOff>
          <xdr:row>7</xdr:row>
          <xdr:rowOff>0</xdr:rowOff>
        </xdr:to>
        <xdr:sp macro="" textlink="">
          <xdr:nvSpPr>
            <xdr:cNvPr id="91146" name="Group Box 10" hidden="1">
              <a:extLst>
                <a:ext uri="{63B3BB69-23CF-44E3-9099-C40C66FF867C}">
                  <a14:compatExt spid="_x0000_s91146"/>
                </a:ext>
                <a:ext uri="{FF2B5EF4-FFF2-40B4-BE49-F238E27FC236}">
                  <a16:creationId xmlns:a16="http://schemas.microsoft.com/office/drawing/2014/main" id="{00000000-0008-0000-0300-00000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xdr:row>
          <xdr:rowOff>9525</xdr:rowOff>
        </xdr:from>
        <xdr:to>
          <xdr:col>4</xdr:col>
          <xdr:colOff>523875</xdr:colOff>
          <xdr:row>8</xdr:row>
          <xdr:rowOff>19050</xdr:rowOff>
        </xdr:to>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300-00000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7</xdr:row>
          <xdr:rowOff>9525</xdr:rowOff>
        </xdr:from>
        <xdr:to>
          <xdr:col>5</xdr:col>
          <xdr:colOff>638175</xdr:colOff>
          <xdr:row>8</xdr:row>
          <xdr:rowOff>19050</xdr:rowOff>
        </xdr:to>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300-00000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xdr:row>
          <xdr:rowOff>0</xdr:rowOff>
        </xdr:from>
        <xdr:to>
          <xdr:col>6</xdr:col>
          <xdr:colOff>400050</xdr:colOff>
          <xdr:row>8</xdr:row>
          <xdr:rowOff>9525</xdr:rowOff>
        </xdr:to>
        <xdr:sp macro="" textlink="">
          <xdr:nvSpPr>
            <xdr:cNvPr id="91149" name="Option Button 13" hidden="1">
              <a:extLst>
                <a:ext uri="{63B3BB69-23CF-44E3-9099-C40C66FF867C}">
                  <a14:compatExt spid="_x0000_s91149"/>
                </a:ext>
                <a:ext uri="{FF2B5EF4-FFF2-40B4-BE49-F238E27FC236}">
                  <a16:creationId xmlns:a16="http://schemas.microsoft.com/office/drawing/2014/main" id="{00000000-0008-0000-0300-00000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38100</xdr:rowOff>
        </xdr:from>
        <xdr:to>
          <xdr:col>6</xdr:col>
          <xdr:colOff>857250</xdr:colOff>
          <xdr:row>7</xdr:row>
          <xdr:rowOff>209550</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3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57150</xdr:rowOff>
        </xdr:from>
        <xdr:to>
          <xdr:col>2</xdr:col>
          <xdr:colOff>66675</xdr:colOff>
          <xdr:row>14</xdr:row>
          <xdr:rowOff>304800</xdr:rowOff>
        </xdr:to>
        <xdr:sp macro="" textlink="">
          <xdr:nvSpPr>
            <xdr:cNvPr id="91151" name="Option Button 15" hidden="1">
              <a:extLst>
                <a:ext uri="{63B3BB69-23CF-44E3-9099-C40C66FF867C}">
                  <a14:compatExt spid="_x0000_s91151"/>
                </a:ext>
                <a:ext uri="{FF2B5EF4-FFF2-40B4-BE49-F238E27FC236}">
                  <a16:creationId xmlns:a16="http://schemas.microsoft.com/office/drawing/2014/main" id="{00000000-0008-0000-0300-00000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57150</xdr:rowOff>
        </xdr:from>
        <xdr:to>
          <xdr:col>4</xdr:col>
          <xdr:colOff>66675</xdr:colOff>
          <xdr:row>14</xdr:row>
          <xdr:rowOff>304800</xdr:rowOff>
        </xdr:to>
        <xdr:sp macro="" textlink="">
          <xdr:nvSpPr>
            <xdr:cNvPr id="91152" name="Option Button 16" hidden="1">
              <a:extLst>
                <a:ext uri="{63B3BB69-23CF-44E3-9099-C40C66FF867C}">
                  <a14:compatExt spid="_x0000_s91152"/>
                </a:ext>
                <a:ext uri="{FF2B5EF4-FFF2-40B4-BE49-F238E27FC236}">
                  <a16:creationId xmlns:a16="http://schemas.microsoft.com/office/drawing/2014/main" id="{00000000-0008-0000-0300-00001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57150</xdr:rowOff>
        </xdr:from>
        <xdr:to>
          <xdr:col>5</xdr:col>
          <xdr:colOff>304800</xdr:colOff>
          <xdr:row>14</xdr:row>
          <xdr:rowOff>304800</xdr:rowOff>
        </xdr:to>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300-00001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57150</xdr:rowOff>
        </xdr:from>
        <xdr:to>
          <xdr:col>6</xdr:col>
          <xdr:colOff>285750</xdr:colOff>
          <xdr:row>14</xdr:row>
          <xdr:rowOff>304800</xdr:rowOff>
        </xdr:to>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300-00001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57150</xdr:rowOff>
        </xdr:from>
        <xdr:to>
          <xdr:col>7</xdr:col>
          <xdr:colOff>304800</xdr:colOff>
          <xdr:row>14</xdr:row>
          <xdr:rowOff>304800</xdr:rowOff>
        </xdr:to>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300-00001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57150</xdr:rowOff>
        </xdr:from>
        <xdr:to>
          <xdr:col>8</xdr:col>
          <xdr:colOff>304800</xdr:colOff>
          <xdr:row>14</xdr:row>
          <xdr:rowOff>304800</xdr:rowOff>
        </xdr:to>
        <xdr:sp macro="" textlink="">
          <xdr:nvSpPr>
            <xdr:cNvPr id="91156" name="Option Button 20" hidden="1">
              <a:extLst>
                <a:ext uri="{63B3BB69-23CF-44E3-9099-C40C66FF867C}">
                  <a14:compatExt spid="_x0000_s91156"/>
                </a:ext>
                <a:ext uri="{FF2B5EF4-FFF2-40B4-BE49-F238E27FC236}">
                  <a16:creationId xmlns:a16="http://schemas.microsoft.com/office/drawing/2014/main" id="{00000000-0008-0000-0300-00001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14</xdr:row>
          <xdr:rowOff>57150</xdr:rowOff>
        </xdr:from>
        <xdr:to>
          <xdr:col>9</xdr:col>
          <xdr:colOff>285750</xdr:colOff>
          <xdr:row>14</xdr:row>
          <xdr:rowOff>304800</xdr:rowOff>
        </xdr:to>
        <xdr:sp macro="" textlink="">
          <xdr:nvSpPr>
            <xdr:cNvPr id="91157" name="Option Button 21" hidden="1">
              <a:extLst>
                <a:ext uri="{63B3BB69-23CF-44E3-9099-C40C66FF867C}">
                  <a14:compatExt spid="_x0000_s91157"/>
                </a:ext>
                <a:ext uri="{FF2B5EF4-FFF2-40B4-BE49-F238E27FC236}">
                  <a16:creationId xmlns:a16="http://schemas.microsoft.com/office/drawing/2014/main" id="{00000000-0008-0000-0300-00001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28575</xdr:rowOff>
        </xdr:from>
        <xdr:to>
          <xdr:col>9</xdr:col>
          <xdr:colOff>1276350</xdr:colOff>
          <xdr:row>14</xdr:row>
          <xdr:rowOff>323850</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3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21</xdr:row>
          <xdr:rowOff>9525</xdr:rowOff>
        </xdr:from>
        <xdr:to>
          <xdr:col>6</xdr:col>
          <xdr:colOff>981075</xdr:colOff>
          <xdr:row>21</xdr:row>
          <xdr:rowOff>257175</xdr:rowOff>
        </xdr:to>
        <xdr:sp macro="" textlink="">
          <xdr:nvSpPr>
            <xdr:cNvPr id="91159" name="Option Button 23" hidden="1">
              <a:extLst>
                <a:ext uri="{63B3BB69-23CF-44E3-9099-C40C66FF867C}">
                  <a14:compatExt spid="_x0000_s91159"/>
                </a:ext>
                <a:ext uri="{FF2B5EF4-FFF2-40B4-BE49-F238E27FC236}">
                  <a16:creationId xmlns:a16="http://schemas.microsoft.com/office/drawing/2014/main" id="{00000000-0008-0000-0300-00001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742950</xdr:colOff>
          <xdr:row>21</xdr:row>
          <xdr:rowOff>28575</xdr:rowOff>
        </xdr:from>
        <xdr:to>
          <xdr:col>8</xdr:col>
          <xdr:colOff>1000125</xdr:colOff>
          <xdr:row>21</xdr:row>
          <xdr:rowOff>276225</xdr:rowOff>
        </xdr:to>
        <xdr:sp macro="" textlink="">
          <xdr:nvSpPr>
            <xdr:cNvPr id="91160" name="Option Button 24" hidden="1">
              <a:extLst>
                <a:ext uri="{63B3BB69-23CF-44E3-9099-C40C66FF867C}">
                  <a14:compatExt spid="_x0000_s91160"/>
                </a:ext>
                <a:ext uri="{FF2B5EF4-FFF2-40B4-BE49-F238E27FC236}">
                  <a16:creationId xmlns:a16="http://schemas.microsoft.com/office/drawing/2014/main" id="{00000000-0008-0000-0300-00001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0</xdr:rowOff>
        </xdr:from>
        <xdr:to>
          <xdr:col>9</xdr:col>
          <xdr:colOff>857250</xdr:colOff>
          <xdr:row>22</xdr:row>
          <xdr:rowOff>19050</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3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25</xdr:row>
          <xdr:rowOff>323850</xdr:rowOff>
        </xdr:from>
        <xdr:to>
          <xdr:col>6</xdr:col>
          <xdr:colOff>752475</xdr:colOff>
          <xdr:row>25</xdr:row>
          <xdr:rowOff>581025</xdr:rowOff>
        </xdr:to>
        <xdr:sp macro="" textlink="">
          <xdr:nvSpPr>
            <xdr:cNvPr id="91162" name="Option Button 26" hidden="1">
              <a:extLst>
                <a:ext uri="{63B3BB69-23CF-44E3-9099-C40C66FF867C}">
                  <a14:compatExt spid="_x0000_s91162"/>
                </a:ext>
                <a:ext uri="{FF2B5EF4-FFF2-40B4-BE49-F238E27FC236}">
                  <a16:creationId xmlns:a16="http://schemas.microsoft.com/office/drawing/2014/main" id="{00000000-0008-0000-0300-00001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25</xdr:row>
          <xdr:rowOff>323850</xdr:rowOff>
        </xdr:from>
        <xdr:to>
          <xdr:col>9</xdr:col>
          <xdr:colOff>781050</xdr:colOff>
          <xdr:row>25</xdr:row>
          <xdr:rowOff>581025</xdr:rowOff>
        </xdr:to>
        <xdr:sp macro="" textlink="">
          <xdr:nvSpPr>
            <xdr:cNvPr id="91163" name="Option Button 27" hidden="1">
              <a:extLst>
                <a:ext uri="{63B3BB69-23CF-44E3-9099-C40C66FF867C}">
                  <a14:compatExt spid="_x0000_s91163"/>
                </a:ext>
                <a:ext uri="{FF2B5EF4-FFF2-40B4-BE49-F238E27FC236}">
                  <a16:creationId xmlns:a16="http://schemas.microsoft.com/office/drawing/2014/main" id="{00000000-0008-0000-0300-00001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1219200</xdr:colOff>
          <xdr:row>25</xdr:row>
          <xdr:rowOff>209550</xdr:rowOff>
        </xdr:from>
        <xdr:to>
          <xdr:col>9</xdr:col>
          <xdr:colOff>1333500</xdr:colOff>
          <xdr:row>26</xdr:row>
          <xdr:rowOff>47625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3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85725</xdr:rowOff>
        </xdr:from>
        <xdr:to>
          <xdr:col>7</xdr:col>
          <xdr:colOff>400050</xdr:colOff>
          <xdr:row>26</xdr:row>
          <xdr:rowOff>323850</xdr:rowOff>
        </xdr:to>
        <xdr:sp macro="" textlink="">
          <xdr:nvSpPr>
            <xdr:cNvPr id="91165" name="Option Button 29" hidden="1">
              <a:extLst>
                <a:ext uri="{63B3BB69-23CF-44E3-9099-C40C66FF867C}">
                  <a14:compatExt spid="_x0000_s91165"/>
                </a:ext>
                <a:ext uri="{FF2B5EF4-FFF2-40B4-BE49-F238E27FC236}">
                  <a16:creationId xmlns:a16="http://schemas.microsoft.com/office/drawing/2014/main" id="{00000000-0008-0000-0300-00001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76200</xdr:rowOff>
        </xdr:from>
        <xdr:to>
          <xdr:col>9</xdr:col>
          <xdr:colOff>381000</xdr:colOff>
          <xdr:row>26</xdr:row>
          <xdr:rowOff>323850</xdr:rowOff>
        </xdr:to>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300-00001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9</xdr:col>
          <xdr:colOff>1276350</xdr:colOff>
          <xdr:row>27</xdr:row>
          <xdr:rowOff>9525</xdr:rowOff>
        </xdr:to>
        <xdr:sp macro="" textlink="">
          <xdr:nvSpPr>
            <xdr:cNvPr id="91167" name="Group Box 31" hidden="1">
              <a:extLst>
                <a:ext uri="{63B3BB69-23CF-44E3-9099-C40C66FF867C}">
                  <a14:compatExt spid="_x0000_s91167"/>
                </a:ext>
                <a:ext uri="{FF2B5EF4-FFF2-40B4-BE49-F238E27FC236}">
                  <a16:creationId xmlns:a16="http://schemas.microsoft.com/office/drawing/2014/main" id="{00000000-0008-0000-0300-00001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30</xdr:row>
          <xdr:rowOff>657225</xdr:rowOff>
        </xdr:from>
        <xdr:to>
          <xdr:col>6</xdr:col>
          <xdr:colOff>514350</xdr:colOff>
          <xdr:row>31</xdr:row>
          <xdr:rowOff>19050</xdr:rowOff>
        </xdr:to>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300-00002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923925</xdr:colOff>
          <xdr:row>30</xdr:row>
          <xdr:rowOff>657225</xdr:rowOff>
        </xdr:from>
        <xdr:to>
          <xdr:col>7</xdr:col>
          <xdr:colOff>1162050</xdr:colOff>
          <xdr:row>31</xdr:row>
          <xdr:rowOff>19050</xdr:rowOff>
        </xdr:to>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300-00002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30</xdr:row>
          <xdr:rowOff>647700</xdr:rowOff>
        </xdr:from>
        <xdr:to>
          <xdr:col>9</xdr:col>
          <xdr:colOff>514350</xdr:colOff>
          <xdr:row>31</xdr:row>
          <xdr:rowOff>9525</xdr:rowOff>
        </xdr:to>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300-00002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561975</xdr:rowOff>
        </xdr:from>
        <xdr:to>
          <xdr:col>9</xdr:col>
          <xdr:colOff>1181100</xdr:colOff>
          <xdr:row>31</xdr:row>
          <xdr:rowOff>47625</xdr:rowOff>
        </xdr:to>
        <xdr:sp macro="" textlink="">
          <xdr:nvSpPr>
            <xdr:cNvPr id="91171" name="Group Box 35" hidden="1">
              <a:extLst>
                <a:ext uri="{63B3BB69-23CF-44E3-9099-C40C66FF867C}">
                  <a14:compatExt spid="_x0000_s91171"/>
                </a:ext>
                <a:ext uri="{FF2B5EF4-FFF2-40B4-BE49-F238E27FC236}">
                  <a16:creationId xmlns:a16="http://schemas.microsoft.com/office/drawing/2014/main" id="{00000000-0008-0000-0300-000023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32</xdr:row>
          <xdr:rowOff>95250</xdr:rowOff>
        </xdr:from>
        <xdr:to>
          <xdr:col>8</xdr:col>
          <xdr:colOff>476250</xdr:colOff>
          <xdr:row>32</xdr:row>
          <xdr:rowOff>333375</xdr:rowOff>
        </xdr:to>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300-00002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32</xdr:row>
          <xdr:rowOff>57150</xdr:rowOff>
        </xdr:from>
        <xdr:to>
          <xdr:col>9</xdr:col>
          <xdr:colOff>400050</xdr:colOff>
          <xdr:row>32</xdr:row>
          <xdr:rowOff>295275</xdr:rowOff>
        </xdr:to>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300-00002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32</xdr:row>
          <xdr:rowOff>47625</xdr:rowOff>
        </xdr:from>
        <xdr:to>
          <xdr:col>9</xdr:col>
          <xdr:colOff>1238250</xdr:colOff>
          <xdr:row>32</xdr:row>
          <xdr:rowOff>333375</xdr:rowOff>
        </xdr:to>
        <xdr:sp macro="" textlink="">
          <xdr:nvSpPr>
            <xdr:cNvPr id="91174" name="Group Box 38" hidden="1">
              <a:extLst>
                <a:ext uri="{63B3BB69-23CF-44E3-9099-C40C66FF867C}">
                  <a14:compatExt spid="_x0000_s91174"/>
                </a:ext>
                <a:ext uri="{FF2B5EF4-FFF2-40B4-BE49-F238E27FC236}">
                  <a16:creationId xmlns:a16="http://schemas.microsoft.com/office/drawing/2014/main" id="{00000000-0008-0000-0300-00002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33</xdr:row>
          <xdr:rowOff>85725</xdr:rowOff>
        </xdr:from>
        <xdr:to>
          <xdr:col>8</xdr:col>
          <xdr:colOff>476250</xdr:colOff>
          <xdr:row>33</xdr:row>
          <xdr:rowOff>323850</xdr:rowOff>
        </xdr:to>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300-00002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33</xdr:row>
          <xdr:rowOff>57150</xdr:rowOff>
        </xdr:from>
        <xdr:to>
          <xdr:col>9</xdr:col>
          <xdr:colOff>400050</xdr:colOff>
          <xdr:row>33</xdr:row>
          <xdr:rowOff>304800</xdr:rowOff>
        </xdr:to>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300-00002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33</xdr:row>
          <xdr:rowOff>28575</xdr:rowOff>
        </xdr:from>
        <xdr:to>
          <xdr:col>9</xdr:col>
          <xdr:colOff>1247775</xdr:colOff>
          <xdr:row>33</xdr:row>
          <xdr:rowOff>342900</xdr:rowOff>
        </xdr:to>
        <xdr:sp macro="" textlink="">
          <xdr:nvSpPr>
            <xdr:cNvPr id="91177" name="Group Box 41" hidden="1">
              <a:extLst>
                <a:ext uri="{63B3BB69-23CF-44E3-9099-C40C66FF867C}">
                  <a14:compatExt spid="_x0000_s91177"/>
                </a:ext>
                <a:ext uri="{FF2B5EF4-FFF2-40B4-BE49-F238E27FC236}">
                  <a16:creationId xmlns:a16="http://schemas.microsoft.com/office/drawing/2014/main" id="{00000000-0008-0000-0300-00002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34</xdr:row>
          <xdr:rowOff>85725</xdr:rowOff>
        </xdr:from>
        <xdr:to>
          <xdr:col>8</xdr:col>
          <xdr:colOff>476250</xdr:colOff>
          <xdr:row>34</xdr:row>
          <xdr:rowOff>323850</xdr:rowOff>
        </xdr:to>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300-00002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66675</xdr:rowOff>
        </xdr:from>
        <xdr:to>
          <xdr:col>9</xdr:col>
          <xdr:colOff>400050</xdr:colOff>
          <xdr:row>34</xdr:row>
          <xdr:rowOff>314325</xdr:rowOff>
        </xdr:to>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300-00002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34</xdr:row>
          <xdr:rowOff>57150</xdr:rowOff>
        </xdr:from>
        <xdr:to>
          <xdr:col>9</xdr:col>
          <xdr:colOff>1200150</xdr:colOff>
          <xdr:row>34</xdr:row>
          <xdr:rowOff>361950</xdr:rowOff>
        </xdr:to>
        <xdr:sp macro="" textlink="">
          <xdr:nvSpPr>
            <xdr:cNvPr id="91180" name="Group Box 44" hidden="1">
              <a:extLst>
                <a:ext uri="{63B3BB69-23CF-44E3-9099-C40C66FF867C}">
                  <a14:compatExt spid="_x0000_s91180"/>
                </a:ext>
                <a:ext uri="{FF2B5EF4-FFF2-40B4-BE49-F238E27FC236}">
                  <a16:creationId xmlns:a16="http://schemas.microsoft.com/office/drawing/2014/main" id="{00000000-0008-0000-0300-00002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xdr:row>
          <xdr:rowOff>76200</xdr:rowOff>
        </xdr:from>
        <xdr:to>
          <xdr:col>8</xdr:col>
          <xdr:colOff>476250</xdr:colOff>
          <xdr:row>35</xdr:row>
          <xdr:rowOff>323850</xdr:rowOff>
        </xdr:to>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300-00002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xdr:row>
          <xdr:rowOff>66675</xdr:rowOff>
        </xdr:from>
        <xdr:to>
          <xdr:col>9</xdr:col>
          <xdr:colOff>400050</xdr:colOff>
          <xdr:row>35</xdr:row>
          <xdr:rowOff>314325</xdr:rowOff>
        </xdr:to>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300-00002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35</xdr:row>
          <xdr:rowOff>57150</xdr:rowOff>
        </xdr:from>
        <xdr:to>
          <xdr:col>9</xdr:col>
          <xdr:colOff>1190625</xdr:colOff>
          <xdr:row>35</xdr:row>
          <xdr:rowOff>342900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3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36</xdr:row>
          <xdr:rowOff>104775</xdr:rowOff>
        </xdr:from>
        <xdr:to>
          <xdr:col>8</xdr:col>
          <xdr:colOff>457200</xdr:colOff>
          <xdr:row>36</xdr:row>
          <xdr:rowOff>352425</xdr:rowOff>
        </xdr:to>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300-00003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xdr:row>
          <xdr:rowOff>76200</xdr:rowOff>
        </xdr:from>
        <xdr:to>
          <xdr:col>9</xdr:col>
          <xdr:colOff>400050</xdr:colOff>
          <xdr:row>36</xdr:row>
          <xdr:rowOff>323850</xdr:rowOff>
        </xdr:to>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300-00003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36</xdr:row>
          <xdr:rowOff>28575</xdr:rowOff>
        </xdr:from>
        <xdr:to>
          <xdr:col>9</xdr:col>
          <xdr:colOff>1171575</xdr:colOff>
          <xdr:row>36</xdr:row>
          <xdr:rowOff>361950</xdr:rowOff>
        </xdr:to>
        <xdr:sp macro="" textlink="">
          <xdr:nvSpPr>
            <xdr:cNvPr id="91186" name="Group Box 50" hidden="1">
              <a:extLst>
                <a:ext uri="{63B3BB69-23CF-44E3-9099-C40C66FF867C}">
                  <a14:compatExt spid="_x0000_s91186"/>
                </a:ext>
                <a:ext uri="{FF2B5EF4-FFF2-40B4-BE49-F238E27FC236}">
                  <a16:creationId xmlns:a16="http://schemas.microsoft.com/office/drawing/2014/main" id="{00000000-0008-0000-0300-000032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39</xdr:row>
          <xdr:rowOff>66675</xdr:rowOff>
        </xdr:from>
        <xdr:to>
          <xdr:col>6</xdr:col>
          <xdr:colOff>476250</xdr:colOff>
          <xdr:row>39</xdr:row>
          <xdr:rowOff>314325</xdr:rowOff>
        </xdr:to>
        <xdr:sp macro="" textlink="">
          <xdr:nvSpPr>
            <xdr:cNvPr id="91187" name="Option Button 51" hidden="1">
              <a:extLst>
                <a:ext uri="{63B3BB69-23CF-44E3-9099-C40C66FF867C}">
                  <a14:compatExt spid="_x0000_s91187"/>
                </a:ext>
                <a:ext uri="{FF2B5EF4-FFF2-40B4-BE49-F238E27FC236}">
                  <a16:creationId xmlns:a16="http://schemas.microsoft.com/office/drawing/2014/main" id="{00000000-0008-0000-0300-00003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39</xdr:row>
          <xdr:rowOff>66675</xdr:rowOff>
        </xdr:from>
        <xdr:to>
          <xdr:col>8</xdr:col>
          <xdr:colOff>409575</xdr:colOff>
          <xdr:row>39</xdr:row>
          <xdr:rowOff>314325</xdr:rowOff>
        </xdr:to>
        <xdr:sp macro="" textlink="">
          <xdr:nvSpPr>
            <xdr:cNvPr id="91188" name="Option Button 52" hidden="1">
              <a:extLst>
                <a:ext uri="{63B3BB69-23CF-44E3-9099-C40C66FF867C}">
                  <a14:compatExt spid="_x0000_s91188"/>
                </a:ext>
                <a:ext uri="{FF2B5EF4-FFF2-40B4-BE49-F238E27FC236}">
                  <a16:creationId xmlns:a16="http://schemas.microsoft.com/office/drawing/2014/main" id="{00000000-0008-0000-0300-00003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9525</xdr:rowOff>
        </xdr:from>
        <xdr:to>
          <xdr:col>8</xdr:col>
          <xdr:colOff>1238250</xdr:colOff>
          <xdr:row>39</xdr:row>
          <xdr:rowOff>361950</xdr:rowOff>
        </xdr:to>
        <xdr:sp macro="" textlink="">
          <xdr:nvSpPr>
            <xdr:cNvPr id="91189" name="Group Box 53" hidden="1">
              <a:extLst>
                <a:ext uri="{63B3BB69-23CF-44E3-9099-C40C66FF867C}">
                  <a14:compatExt spid="_x0000_s91189"/>
                </a:ext>
                <a:ext uri="{FF2B5EF4-FFF2-40B4-BE49-F238E27FC236}">
                  <a16:creationId xmlns:a16="http://schemas.microsoft.com/office/drawing/2014/main" id="{00000000-0008-0000-0300-00003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40</xdr:row>
          <xdr:rowOff>85725</xdr:rowOff>
        </xdr:from>
        <xdr:to>
          <xdr:col>6</xdr:col>
          <xdr:colOff>476250</xdr:colOff>
          <xdr:row>40</xdr:row>
          <xdr:rowOff>323850</xdr:rowOff>
        </xdr:to>
        <xdr:sp macro="" textlink="">
          <xdr:nvSpPr>
            <xdr:cNvPr id="91190" name="Option Button 54" hidden="1">
              <a:extLst>
                <a:ext uri="{63B3BB69-23CF-44E3-9099-C40C66FF867C}">
                  <a14:compatExt spid="_x0000_s91190"/>
                </a:ext>
                <a:ext uri="{FF2B5EF4-FFF2-40B4-BE49-F238E27FC236}">
                  <a16:creationId xmlns:a16="http://schemas.microsoft.com/office/drawing/2014/main" id="{00000000-0008-0000-0300-00003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xdr:row>
          <xdr:rowOff>57150</xdr:rowOff>
        </xdr:from>
        <xdr:to>
          <xdr:col>8</xdr:col>
          <xdr:colOff>409575</xdr:colOff>
          <xdr:row>40</xdr:row>
          <xdr:rowOff>304800</xdr:rowOff>
        </xdr:to>
        <xdr:sp macro="" textlink="">
          <xdr:nvSpPr>
            <xdr:cNvPr id="91191" name="Option Button 55" hidden="1">
              <a:extLst>
                <a:ext uri="{63B3BB69-23CF-44E3-9099-C40C66FF867C}">
                  <a14:compatExt spid="_x0000_s91191"/>
                </a:ext>
                <a:ext uri="{FF2B5EF4-FFF2-40B4-BE49-F238E27FC236}">
                  <a16:creationId xmlns:a16="http://schemas.microsoft.com/office/drawing/2014/main" id="{00000000-0008-0000-0300-00003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47625</xdr:rowOff>
        </xdr:from>
        <xdr:to>
          <xdr:col>9</xdr:col>
          <xdr:colOff>0</xdr:colOff>
          <xdr:row>40</xdr:row>
          <xdr:rowOff>352425</xdr:rowOff>
        </xdr:to>
        <xdr:sp macro="" textlink="">
          <xdr:nvSpPr>
            <xdr:cNvPr id="91192" name="Group Box 56" hidden="1">
              <a:extLst>
                <a:ext uri="{63B3BB69-23CF-44E3-9099-C40C66FF867C}">
                  <a14:compatExt spid="_x0000_s91192"/>
                </a:ext>
                <a:ext uri="{FF2B5EF4-FFF2-40B4-BE49-F238E27FC236}">
                  <a16:creationId xmlns:a16="http://schemas.microsoft.com/office/drawing/2014/main" id="{00000000-0008-0000-0300-00003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41</xdr:row>
          <xdr:rowOff>57150</xdr:rowOff>
        </xdr:from>
        <xdr:to>
          <xdr:col>6</xdr:col>
          <xdr:colOff>533400</xdr:colOff>
          <xdr:row>41</xdr:row>
          <xdr:rowOff>295275</xdr:rowOff>
        </xdr:to>
        <xdr:sp macro="" textlink="">
          <xdr:nvSpPr>
            <xdr:cNvPr id="91193" name="Option Button 57" hidden="1">
              <a:extLst>
                <a:ext uri="{63B3BB69-23CF-44E3-9099-C40C66FF867C}">
                  <a14:compatExt spid="_x0000_s91193"/>
                </a:ext>
                <a:ext uri="{FF2B5EF4-FFF2-40B4-BE49-F238E27FC236}">
                  <a16:creationId xmlns:a16="http://schemas.microsoft.com/office/drawing/2014/main" id="{00000000-0008-0000-0300-00003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41</xdr:row>
          <xdr:rowOff>57150</xdr:rowOff>
        </xdr:from>
        <xdr:to>
          <xdr:col>8</xdr:col>
          <xdr:colOff>409575</xdr:colOff>
          <xdr:row>41</xdr:row>
          <xdr:rowOff>304800</xdr:rowOff>
        </xdr:to>
        <xdr:sp macro="" textlink="">
          <xdr:nvSpPr>
            <xdr:cNvPr id="91194" name="Option Button 58" hidden="1">
              <a:extLst>
                <a:ext uri="{63B3BB69-23CF-44E3-9099-C40C66FF867C}">
                  <a14:compatExt spid="_x0000_s91194"/>
                </a:ext>
                <a:ext uri="{FF2B5EF4-FFF2-40B4-BE49-F238E27FC236}">
                  <a16:creationId xmlns:a16="http://schemas.microsoft.com/office/drawing/2014/main" id="{00000000-0008-0000-0300-00003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41</xdr:row>
          <xdr:rowOff>57150</xdr:rowOff>
        </xdr:from>
        <xdr:to>
          <xdr:col>8</xdr:col>
          <xdr:colOff>1219200</xdr:colOff>
          <xdr:row>41</xdr:row>
          <xdr:rowOff>342900</xdr:rowOff>
        </xdr:to>
        <xdr:sp macro="" textlink="">
          <xdr:nvSpPr>
            <xdr:cNvPr id="91195" name="Group Box 59" hidden="1">
              <a:extLst>
                <a:ext uri="{63B3BB69-23CF-44E3-9099-C40C66FF867C}">
                  <a14:compatExt spid="_x0000_s91195"/>
                </a:ext>
                <a:ext uri="{FF2B5EF4-FFF2-40B4-BE49-F238E27FC236}">
                  <a16:creationId xmlns:a16="http://schemas.microsoft.com/office/drawing/2014/main" id="{00000000-0008-0000-0300-00003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48</xdr:row>
          <xdr:rowOff>85725</xdr:rowOff>
        </xdr:from>
        <xdr:to>
          <xdr:col>2</xdr:col>
          <xdr:colOff>171450</xdr:colOff>
          <xdr:row>48</xdr:row>
          <xdr:rowOff>323850</xdr:rowOff>
        </xdr:to>
        <xdr:sp macro="" textlink="">
          <xdr:nvSpPr>
            <xdr:cNvPr id="91196" name="Option Button 60" hidden="1">
              <a:extLst>
                <a:ext uri="{63B3BB69-23CF-44E3-9099-C40C66FF867C}">
                  <a14:compatExt spid="_x0000_s91196"/>
                </a:ext>
                <a:ext uri="{FF2B5EF4-FFF2-40B4-BE49-F238E27FC236}">
                  <a16:creationId xmlns:a16="http://schemas.microsoft.com/office/drawing/2014/main" id="{00000000-0008-0000-0300-00003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48</xdr:row>
          <xdr:rowOff>85725</xdr:rowOff>
        </xdr:from>
        <xdr:to>
          <xdr:col>4</xdr:col>
          <xdr:colOff>171450</xdr:colOff>
          <xdr:row>48</xdr:row>
          <xdr:rowOff>323850</xdr:rowOff>
        </xdr:to>
        <xdr:sp macro="" textlink="">
          <xdr:nvSpPr>
            <xdr:cNvPr id="91197" name="Option Button 61" hidden="1">
              <a:extLst>
                <a:ext uri="{63B3BB69-23CF-44E3-9099-C40C66FF867C}">
                  <a14:compatExt spid="_x0000_s91197"/>
                </a:ext>
                <a:ext uri="{FF2B5EF4-FFF2-40B4-BE49-F238E27FC236}">
                  <a16:creationId xmlns:a16="http://schemas.microsoft.com/office/drawing/2014/main" id="{00000000-0008-0000-0300-00003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48</xdr:row>
          <xdr:rowOff>85725</xdr:rowOff>
        </xdr:from>
        <xdr:to>
          <xdr:col>5</xdr:col>
          <xdr:colOff>495300</xdr:colOff>
          <xdr:row>48</xdr:row>
          <xdr:rowOff>323850</xdr:rowOff>
        </xdr:to>
        <xdr:sp macro="" textlink="">
          <xdr:nvSpPr>
            <xdr:cNvPr id="91198" name="Option Button 62" hidden="1">
              <a:extLst>
                <a:ext uri="{63B3BB69-23CF-44E3-9099-C40C66FF867C}">
                  <a14:compatExt spid="_x0000_s91198"/>
                </a:ext>
                <a:ext uri="{FF2B5EF4-FFF2-40B4-BE49-F238E27FC236}">
                  <a16:creationId xmlns:a16="http://schemas.microsoft.com/office/drawing/2014/main" id="{00000000-0008-0000-0300-00003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48</xdr:row>
          <xdr:rowOff>85725</xdr:rowOff>
        </xdr:from>
        <xdr:to>
          <xdr:col>6</xdr:col>
          <xdr:colOff>476250</xdr:colOff>
          <xdr:row>48</xdr:row>
          <xdr:rowOff>323850</xdr:rowOff>
        </xdr:to>
        <xdr:sp macro="" textlink="">
          <xdr:nvSpPr>
            <xdr:cNvPr id="91199" name="Option Button 63" hidden="1">
              <a:extLst>
                <a:ext uri="{63B3BB69-23CF-44E3-9099-C40C66FF867C}">
                  <a14:compatExt spid="_x0000_s91199"/>
                </a:ext>
                <a:ext uri="{FF2B5EF4-FFF2-40B4-BE49-F238E27FC236}">
                  <a16:creationId xmlns:a16="http://schemas.microsoft.com/office/drawing/2014/main" id="{00000000-0008-0000-0300-00003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xdr:row>
          <xdr:rowOff>85725</xdr:rowOff>
        </xdr:from>
        <xdr:to>
          <xdr:col>7</xdr:col>
          <xdr:colOff>323850</xdr:colOff>
          <xdr:row>48</xdr:row>
          <xdr:rowOff>323850</xdr:rowOff>
        </xdr:to>
        <xdr:sp macro="" textlink="">
          <xdr:nvSpPr>
            <xdr:cNvPr id="91200" name="Option Button 64" hidden="1">
              <a:extLst>
                <a:ext uri="{63B3BB69-23CF-44E3-9099-C40C66FF867C}">
                  <a14:compatExt spid="_x0000_s91200"/>
                </a:ext>
                <a:ext uri="{FF2B5EF4-FFF2-40B4-BE49-F238E27FC236}">
                  <a16:creationId xmlns:a16="http://schemas.microsoft.com/office/drawing/2014/main" id="{00000000-0008-0000-0300-00004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19050</xdr:rowOff>
        </xdr:from>
        <xdr:to>
          <xdr:col>7</xdr:col>
          <xdr:colOff>1238250</xdr:colOff>
          <xdr:row>48</xdr:row>
          <xdr:rowOff>361950</xdr:rowOff>
        </xdr:to>
        <xdr:sp macro="" textlink="">
          <xdr:nvSpPr>
            <xdr:cNvPr id="91201" name="Group Box 65" hidden="1">
              <a:extLst>
                <a:ext uri="{63B3BB69-23CF-44E3-9099-C40C66FF867C}">
                  <a14:compatExt spid="_x0000_s91201"/>
                </a:ext>
                <a:ext uri="{FF2B5EF4-FFF2-40B4-BE49-F238E27FC236}">
                  <a16:creationId xmlns:a16="http://schemas.microsoft.com/office/drawing/2014/main" id="{00000000-0008-0000-0300-000041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51</xdr:row>
          <xdr:rowOff>76200</xdr:rowOff>
        </xdr:from>
        <xdr:to>
          <xdr:col>6</xdr:col>
          <xdr:colOff>685800</xdr:colOff>
          <xdr:row>51</xdr:row>
          <xdr:rowOff>323850</xdr:rowOff>
        </xdr:to>
        <xdr:sp macro="" textlink="">
          <xdr:nvSpPr>
            <xdr:cNvPr id="91202" name="Option Button 66" hidden="1">
              <a:extLst>
                <a:ext uri="{63B3BB69-23CF-44E3-9099-C40C66FF867C}">
                  <a14:compatExt spid="_x0000_s91202"/>
                </a:ext>
                <a:ext uri="{FF2B5EF4-FFF2-40B4-BE49-F238E27FC236}">
                  <a16:creationId xmlns:a16="http://schemas.microsoft.com/office/drawing/2014/main" id="{00000000-0008-0000-0300-00004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51</xdr:row>
          <xdr:rowOff>66675</xdr:rowOff>
        </xdr:from>
        <xdr:to>
          <xdr:col>8</xdr:col>
          <xdr:colOff>600075</xdr:colOff>
          <xdr:row>51</xdr:row>
          <xdr:rowOff>314325</xdr:rowOff>
        </xdr:to>
        <xdr:sp macro="" textlink="">
          <xdr:nvSpPr>
            <xdr:cNvPr id="91203" name="Option Button 67" hidden="1">
              <a:extLst>
                <a:ext uri="{63B3BB69-23CF-44E3-9099-C40C66FF867C}">
                  <a14:compatExt spid="_x0000_s91203"/>
                </a:ext>
                <a:ext uri="{FF2B5EF4-FFF2-40B4-BE49-F238E27FC236}">
                  <a16:creationId xmlns:a16="http://schemas.microsoft.com/office/drawing/2014/main" id="{00000000-0008-0000-0300-00004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51</xdr:row>
          <xdr:rowOff>0</xdr:rowOff>
        </xdr:from>
        <xdr:to>
          <xdr:col>9</xdr:col>
          <xdr:colOff>1009650</xdr:colOff>
          <xdr:row>51</xdr:row>
          <xdr:rowOff>361950</xdr:rowOff>
        </xdr:to>
        <xdr:sp macro="" textlink="">
          <xdr:nvSpPr>
            <xdr:cNvPr id="91204" name="Group Box 68" hidden="1">
              <a:extLst>
                <a:ext uri="{63B3BB69-23CF-44E3-9099-C40C66FF867C}">
                  <a14:compatExt spid="_x0000_s91204"/>
                </a:ext>
                <a:ext uri="{FF2B5EF4-FFF2-40B4-BE49-F238E27FC236}">
                  <a16:creationId xmlns:a16="http://schemas.microsoft.com/office/drawing/2014/main" id="{00000000-0008-0000-0300-00004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52</xdr:row>
          <xdr:rowOff>95250</xdr:rowOff>
        </xdr:from>
        <xdr:to>
          <xdr:col>6</xdr:col>
          <xdr:colOff>361950</xdr:colOff>
          <xdr:row>52</xdr:row>
          <xdr:rowOff>333375</xdr:rowOff>
        </xdr:to>
        <xdr:sp macro="" textlink="">
          <xdr:nvSpPr>
            <xdr:cNvPr id="91205" name="Option Button 69" hidden="1">
              <a:extLst>
                <a:ext uri="{63B3BB69-23CF-44E3-9099-C40C66FF867C}">
                  <a14:compatExt spid="_x0000_s91205"/>
                </a:ext>
                <a:ext uri="{FF2B5EF4-FFF2-40B4-BE49-F238E27FC236}">
                  <a16:creationId xmlns:a16="http://schemas.microsoft.com/office/drawing/2014/main" id="{00000000-0008-0000-0300-00004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52</xdr:row>
          <xdr:rowOff>85725</xdr:rowOff>
        </xdr:from>
        <xdr:to>
          <xdr:col>7</xdr:col>
          <xdr:colOff>400050</xdr:colOff>
          <xdr:row>52</xdr:row>
          <xdr:rowOff>323850</xdr:rowOff>
        </xdr:to>
        <xdr:sp macro="" textlink="">
          <xdr:nvSpPr>
            <xdr:cNvPr id="91206" name="Option Button 70" hidden="1">
              <a:extLst>
                <a:ext uri="{63B3BB69-23CF-44E3-9099-C40C66FF867C}">
                  <a14:compatExt spid="_x0000_s91206"/>
                </a:ext>
                <a:ext uri="{FF2B5EF4-FFF2-40B4-BE49-F238E27FC236}">
                  <a16:creationId xmlns:a16="http://schemas.microsoft.com/office/drawing/2014/main" id="{00000000-0008-0000-0300-00004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52</xdr:row>
          <xdr:rowOff>85725</xdr:rowOff>
        </xdr:from>
        <xdr:to>
          <xdr:col>8</xdr:col>
          <xdr:colOff>438150</xdr:colOff>
          <xdr:row>52</xdr:row>
          <xdr:rowOff>323850</xdr:rowOff>
        </xdr:to>
        <xdr:sp macro="" textlink="">
          <xdr:nvSpPr>
            <xdr:cNvPr id="91207" name="Option Button 71" hidden="1">
              <a:extLst>
                <a:ext uri="{63B3BB69-23CF-44E3-9099-C40C66FF867C}">
                  <a14:compatExt spid="_x0000_s91207"/>
                </a:ext>
                <a:ext uri="{FF2B5EF4-FFF2-40B4-BE49-F238E27FC236}">
                  <a16:creationId xmlns:a16="http://schemas.microsoft.com/office/drawing/2014/main" id="{00000000-0008-0000-0300-00004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52</xdr:row>
          <xdr:rowOff>85725</xdr:rowOff>
        </xdr:from>
        <xdr:to>
          <xdr:col>9</xdr:col>
          <xdr:colOff>295275</xdr:colOff>
          <xdr:row>52</xdr:row>
          <xdr:rowOff>323850</xdr:rowOff>
        </xdr:to>
        <xdr:sp macro="" textlink="">
          <xdr:nvSpPr>
            <xdr:cNvPr id="91208" name="Option Button 72" hidden="1">
              <a:extLst>
                <a:ext uri="{63B3BB69-23CF-44E3-9099-C40C66FF867C}">
                  <a14:compatExt spid="_x0000_s91208"/>
                </a:ext>
                <a:ext uri="{FF2B5EF4-FFF2-40B4-BE49-F238E27FC236}">
                  <a16:creationId xmlns:a16="http://schemas.microsoft.com/office/drawing/2014/main" id="{00000000-0008-0000-0300-00004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52</xdr:row>
          <xdr:rowOff>19050</xdr:rowOff>
        </xdr:from>
        <xdr:to>
          <xdr:col>9</xdr:col>
          <xdr:colOff>1238250</xdr:colOff>
          <xdr:row>52</xdr:row>
          <xdr:rowOff>342900</xdr:rowOff>
        </xdr:to>
        <xdr:sp macro="" textlink="">
          <xdr:nvSpPr>
            <xdr:cNvPr id="91209" name="Group Box 73" hidden="1">
              <a:extLst>
                <a:ext uri="{63B3BB69-23CF-44E3-9099-C40C66FF867C}">
                  <a14:compatExt spid="_x0000_s91209"/>
                </a:ext>
                <a:ext uri="{FF2B5EF4-FFF2-40B4-BE49-F238E27FC236}">
                  <a16:creationId xmlns:a16="http://schemas.microsoft.com/office/drawing/2014/main" id="{00000000-0008-0000-0300-00004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53</xdr:row>
          <xdr:rowOff>76200</xdr:rowOff>
        </xdr:from>
        <xdr:to>
          <xdr:col>6</xdr:col>
          <xdr:colOff>981075</xdr:colOff>
          <xdr:row>53</xdr:row>
          <xdr:rowOff>314325</xdr:rowOff>
        </xdr:to>
        <xdr:sp macro="" textlink="">
          <xdr:nvSpPr>
            <xdr:cNvPr id="91210" name="Option Button 74" hidden="1">
              <a:extLst>
                <a:ext uri="{63B3BB69-23CF-44E3-9099-C40C66FF867C}">
                  <a14:compatExt spid="_x0000_s91210"/>
                </a:ext>
                <a:ext uri="{FF2B5EF4-FFF2-40B4-BE49-F238E27FC236}">
                  <a16:creationId xmlns:a16="http://schemas.microsoft.com/office/drawing/2014/main" id="{00000000-0008-0000-0300-00004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53</xdr:row>
          <xdr:rowOff>76200</xdr:rowOff>
        </xdr:from>
        <xdr:to>
          <xdr:col>8</xdr:col>
          <xdr:colOff>847725</xdr:colOff>
          <xdr:row>53</xdr:row>
          <xdr:rowOff>323850</xdr:rowOff>
        </xdr:to>
        <xdr:sp macro="" textlink="">
          <xdr:nvSpPr>
            <xdr:cNvPr id="91211" name="Option Button 75" hidden="1">
              <a:extLst>
                <a:ext uri="{63B3BB69-23CF-44E3-9099-C40C66FF867C}">
                  <a14:compatExt spid="_x0000_s91211"/>
                </a:ext>
                <a:ext uri="{FF2B5EF4-FFF2-40B4-BE49-F238E27FC236}">
                  <a16:creationId xmlns:a16="http://schemas.microsoft.com/office/drawing/2014/main" id="{00000000-0008-0000-0300-00004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53</xdr:row>
          <xdr:rowOff>9525</xdr:rowOff>
        </xdr:from>
        <xdr:to>
          <xdr:col>9</xdr:col>
          <xdr:colOff>1162050</xdr:colOff>
          <xdr:row>53</xdr:row>
          <xdr:rowOff>390525</xdr:rowOff>
        </xdr:to>
        <xdr:sp macro="" textlink="">
          <xdr:nvSpPr>
            <xdr:cNvPr id="91212" name="Group Box 76" hidden="1">
              <a:extLst>
                <a:ext uri="{63B3BB69-23CF-44E3-9099-C40C66FF867C}">
                  <a14:compatExt spid="_x0000_s91212"/>
                </a:ext>
                <a:ext uri="{FF2B5EF4-FFF2-40B4-BE49-F238E27FC236}">
                  <a16:creationId xmlns:a16="http://schemas.microsoft.com/office/drawing/2014/main" id="{00000000-0008-0000-0300-00004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55</xdr:row>
          <xdr:rowOff>76200</xdr:rowOff>
        </xdr:from>
        <xdr:to>
          <xdr:col>6</xdr:col>
          <xdr:colOff>781050</xdr:colOff>
          <xdr:row>55</xdr:row>
          <xdr:rowOff>295275</xdr:rowOff>
        </xdr:to>
        <xdr:sp macro="" textlink="">
          <xdr:nvSpPr>
            <xdr:cNvPr id="91213" name="Option Button 77" hidden="1">
              <a:extLst>
                <a:ext uri="{63B3BB69-23CF-44E3-9099-C40C66FF867C}">
                  <a14:compatExt spid="_x0000_s91213"/>
                </a:ext>
                <a:ext uri="{FF2B5EF4-FFF2-40B4-BE49-F238E27FC236}">
                  <a16:creationId xmlns:a16="http://schemas.microsoft.com/office/drawing/2014/main" id="{00000000-0008-0000-0300-00004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55</xdr:row>
          <xdr:rowOff>66675</xdr:rowOff>
        </xdr:from>
        <xdr:to>
          <xdr:col>8</xdr:col>
          <xdr:colOff>781050</xdr:colOff>
          <xdr:row>55</xdr:row>
          <xdr:rowOff>314325</xdr:rowOff>
        </xdr:to>
        <xdr:sp macro="" textlink="">
          <xdr:nvSpPr>
            <xdr:cNvPr id="91214" name="Option Button 78" hidden="1">
              <a:extLst>
                <a:ext uri="{63B3BB69-23CF-44E3-9099-C40C66FF867C}">
                  <a14:compatExt spid="_x0000_s91214"/>
                </a:ext>
                <a:ext uri="{FF2B5EF4-FFF2-40B4-BE49-F238E27FC236}">
                  <a16:creationId xmlns:a16="http://schemas.microsoft.com/office/drawing/2014/main" id="{00000000-0008-0000-0300-00004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55</xdr:row>
          <xdr:rowOff>57150</xdr:rowOff>
        </xdr:from>
        <xdr:to>
          <xdr:col>9</xdr:col>
          <xdr:colOff>57150</xdr:colOff>
          <xdr:row>55</xdr:row>
          <xdr:rowOff>352425</xdr:rowOff>
        </xdr:to>
        <xdr:sp macro="" textlink="">
          <xdr:nvSpPr>
            <xdr:cNvPr id="91215" name="Group Box 79" hidden="1">
              <a:extLst>
                <a:ext uri="{63B3BB69-23CF-44E3-9099-C40C66FF867C}">
                  <a14:compatExt spid="_x0000_s91215"/>
                </a:ext>
                <a:ext uri="{FF2B5EF4-FFF2-40B4-BE49-F238E27FC236}">
                  <a16:creationId xmlns:a16="http://schemas.microsoft.com/office/drawing/2014/main" id="{00000000-0008-0000-0300-00004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56</xdr:row>
          <xdr:rowOff>209550</xdr:rowOff>
        </xdr:from>
        <xdr:to>
          <xdr:col>6</xdr:col>
          <xdr:colOff>800100</xdr:colOff>
          <xdr:row>56</xdr:row>
          <xdr:rowOff>447675</xdr:rowOff>
        </xdr:to>
        <xdr:sp macro="" textlink="">
          <xdr:nvSpPr>
            <xdr:cNvPr id="91216" name="Option Button 80" hidden="1">
              <a:extLst>
                <a:ext uri="{63B3BB69-23CF-44E3-9099-C40C66FF867C}">
                  <a14:compatExt spid="_x0000_s91216"/>
                </a:ext>
                <a:ext uri="{FF2B5EF4-FFF2-40B4-BE49-F238E27FC236}">
                  <a16:creationId xmlns:a16="http://schemas.microsoft.com/office/drawing/2014/main" id="{00000000-0008-0000-0300-00005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55</xdr:row>
          <xdr:rowOff>390525</xdr:rowOff>
        </xdr:from>
        <xdr:to>
          <xdr:col>9</xdr:col>
          <xdr:colOff>1333500</xdr:colOff>
          <xdr:row>56</xdr:row>
          <xdr:rowOff>628650</xdr:rowOff>
        </xdr:to>
        <xdr:sp macro="" textlink="">
          <xdr:nvSpPr>
            <xdr:cNvPr id="91217" name="Group Box 81" hidden="1">
              <a:extLst>
                <a:ext uri="{63B3BB69-23CF-44E3-9099-C40C66FF867C}">
                  <a14:compatExt spid="_x0000_s91217"/>
                </a:ext>
                <a:ext uri="{FF2B5EF4-FFF2-40B4-BE49-F238E27FC236}">
                  <a16:creationId xmlns:a16="http://schemas.microsoft.com/office/drawing/2014/main" id="{00000000-0008-0000-0300-000051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57</xdr:row>
          <xdr:rowOff>161925</xdr:rowOff>
        </xdr:from>
        <xdr:to>
          <xdr:col>6</xdr:col>
          <xdr:colOff>457200</xdr:colOff>
          <xdr:row>57</xdr:row>
          <xdr:rowOff>400050</xdr:rowOff>
        </xdr:to>
        <xdr:sp macro="" textlink="">
          <xdr:nvSpPr>
            <xdr:cNvPr id="91218" name="Option Button 82" hidden="1">
              <a:extLst>
                <a:ext uri="{63B3BB69-23CF-44E3-9099-C40C66FF867C}">
                  <a14:compatExt spid="_x0000_s91218"/>
                </a:ext>
                <a:ext uri="{FF2B5EF4-FFF2-40B4-BE49-F238E27FC236}">
                  <a16:creationId xmlns:a16="http://schemas.microsoft.com/office/drawing/2014/main" id="{00000000-0008-0000-0300-00005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57</xdr:row>
          <xdr:rowOff>152400</xdr:rowOff>
        </xdr:from>
        <xdr:to>
          <xdr:col>7</xdr:col>
          <xdr:colOff>447675</xdr:colOff>
          <xdr:row>57</xdr:row>
          <xdr:rowOff>400050</xdr:rowOff>
        </xdr:to>
        <xdr:sp macro="" textlink="">
          <xdr:nvSpPr>
            <xdr:cNvPr id="91219" name="Option Button 83" hidden="1">
              <a:extLst>
                <a:ext uri="{63B3BB69-23CF-44E3-9099-C40C66FF867C}">
                  <a14:compatExt spid="_x0000_s91219"/>
                </a:ext>
                <a:ext uri="{FF2B5EF4-FFF2-40B4-BE49-F238E27FC236}">
                  <a16:creationId xmlns:a16="http://schemas.microsoft.com/office/drawing/2014/main" id="{00000000-0008-0000-0300-00005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xdr:row>
          <xdr:rowOff>133350</xdr:rowOff>
        </xdr:from>
        <xdr:to>
          <xdr:col>8</xdr:col>
          <xdr:colOff>295275</xdr:colOff>
          <xdr:row>57</xdr:row>
          <xdr:rowOff>381000</xdr:rowOff>
        </xdr:to>
        <xdr:sp macro="" textlink="">
          <xdr:nvSpPr>
            <xdr:cNvPr id="91220" name="Option Button 84" hidden="1">
              <a:extLst>
                <a:ext uri="{63B3BB69-23CF-44E3-9099-C40C66FF867C}">
                  <a14:compatExt spid="_x0000_s91220"/>
                </a:ext>
                <a:ext uri="{FF2B5EF4-FFF2-40B4-BE49-F238E27FC236}">
                  <a16:creationId xmlns:a16="http://schemas.microsoft.com/office/drawing/2014/main" id="{00000000-0008-0000-0300-00005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76200</xdr:rowOff>
        </xdr:from>
        <xdr:to>
          <xdr:col>8</xdr:col>
          <xdr:colOff>1209675</xdr:colOff>
          <xdr:row>57</xdr:row>
          <xdr:rowOff>438150</xdr:rowOff>
        </xdr:to>
        <xdr:sp macro="" textlink="">
          <xdr:nvSpPr>
            <xdr:cNvPr id="91221" name="Group Box 85" hidden="1">
              <a:extLst>
                <a:ext uri="{63B3BB69-23CF-44E3-9099-C40C66FF867C}">
                  <a14:compatExt spid="_x0000_s91221"/>
                </a:ext>
                <a:ext uri="{FF2B5EF4-FFF2-40B4-BE49-F238E27FC236}">
                  <a16:creationId xmlns:a16="http://schemas.microsoft.com/office/drawing/2014/main" id="{00000000-0008-0000-0300-00005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64</xdr:row>
          <xdr:rowOff>66675</xdr:rowOff>
        </xdr:from>
        <xdr:to>
          <xdr:col>6</xdr:col>
          <xdr:colOff>742950</xdr:colOff>
          <xdr:row>64</xdr:row>
          <xdr:rowOff>314325</xdr:rowOff>
        </xdr:to>
        <xdr:sp macro="" textlink="">
          <xdr:nvSpPr>
            <xdr:cNvPr id="91222" name="Option Button 86" hidden="1">
              <a:extLst>
                <a:ext uri="{63B3BB69-23CF-44E3-9099-C40C66FF867C}">
                  <a14:compatExt spid="_x0000_s91222"/>
                </a:ext>
                <a:ext uri="{FF2B5EF4-FFF2-40B4-BE49-F238E27FC236}">
                  <a16:creationId xmlns:a16="http://schemas.microsoft.com/office/drawing/2014/main" id="{00000000-0008-0000-0300-00005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64</xdr:row>
          <xdr:rowOff>66675</xdr:rowOff>
        </xdr:from>
        <xdr:to>
          <xdr:col>8</xdr:col>
          <xdr:colOff>714375</xdr:colOff>
          <xdr:row>64</xdr:row>
          <xdr:rowOff>314325</xdr:rowOff>
        </xdr:to>
        <xdr:sp macro="" textlink="">
          <xdr:nvSpPr>
            <xdr:cNvPr id="91223" name="Option Button 87" hidden="1">
              <a:extLst>
                <a:ext uri="{63B3BB69-23CF-44E3-9099-C40C66FF867C}">
                  <a14:compatExt spid="_x0000_s91223"/>
                </a:ext>
                <a:ext uri="{FF2B5EF4-FFF2-40B4-BE49-F238E27FC236}">
                  <a16:creationId xmlns:a16="http://schemas.microsoft.com/office/drawing/2014/main" id="{00000000-0008-0000-0300-00005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64</xdr:row>
          <xdr:rowOff>19050</xdr:rowOff>
        </xdr:from>
        <xdr:to>
          <xdr:col>9</xdr:col>
          <xdr:colOff>752475</xdr:colOff>
          <xdr:row>64</xdr:row>
          <xdr:rowOff>361950</xdr:rowOff>
        </xdr:to>
        <xdr:sp macro="" textlink="">
          <xdr:nvSpPr>
            <xdr:cNvPr id="91224" name="Group Box 88" hidden="1">
              <a:extLst>
                <a:ext uri="{63B3BB69-23CF-44E3-9099-C40C66FF867C}">
                  <a14:compatExt spid="_x0000_s91224"/>
                </a:ext>
                <a:ext uri="{FF2B5EF4-FFF2-40B4-BE49-F238E27FC236}">
                  <a16:creationId xmlns:a16="http://schemas.microsoft.com/office/drawing/2014/main" id="{00000000-0008-0000-0300-00005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65</xdr:row>
          <xdr:rowOff>95250</xdr:rowOff>
        </xdr:from>
        <xdr:to>
          <xdr:col>6</xdr:col>
          <xdr:colOff>742950</xdr:colOff>
          <xdr:row>65</xdr:row>
          <xdr:rowOff>342900</xdr:rowOff>
        </xdr:to>
        <xdr:sp macro="" textlink="">
          <xdr:nvSpPr>
            <xdr:cNvPr id="91225" name="Option Button 89" hidden="1">
              <a:extLst>
                <a:ext uri="{63B3BB69-23CF-44E3-9099-C40C66FF867C}">
                  <a14:compatExt spid="_x0000_s91225"/>
                </a:ext>
                <a:ext uri="{FF2B5EF4-FFF2-40B4-BE49-F238E27FC236}">
                  <a16:creationId xmlns:a16="http://schemas.microsoft.com/office/drawing/2014/main" id="{00000000-0008-0000-0300-00005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65</xdr:row>
          <xdr:rowOff>95250</xdr:rowOff>
        </xdr:from>
        <xdr:to>
          <xdr:col>8</xdr:col>
          <xdr:colOff>714375</xdr:colOff>
          <xdr:row>65</xdr:row>
          <xdr:rowOff>342900</xdr:rowOff>
        </xdr:to>
        <xdr:sp macro="" textlink="">
          <xdr:nvSpPr>
            <xdr:cNvPr id="91226" name="Option Button 90" hidden="1">
              <a:extLst>
                <a:ext uri="{63B3BB69-23CF-44E3-9099-C40C66FF867C}">
                  <a14:compatExt spid="_x0000_s91226"/>
                </a:ext>
                <a:ext uri="{FF2B5EF4-FFF2-40B4-BE49-F238E27FC236}">
                  <a16:creationId xmlns:a16="http://schemas.microsoft.com/office/drawing/2014/main" id="{00000000-0008-0000-0300-00005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65</xdr:row>
          <xdr:rowOff>57150</xdr:rowOff>
        </xdr:from>
        <xdr:to>
          <xdr:col>9</xdr:col>
          <xdr:colOff>781050</xdr:colOff>
          <xdr:row>65</xdr:row>
          <xdr:rowOff>381000</xdr:rowOff>
        </xdr:to>
        <xdr:sp macro="" textlink="">
          <xdr:nvSpPr>
            <xdr:cNvPr id="91227" name="Group Box 91" hidden="1">
              <a:extLst>
                <a:ext uri="{63B3BB69-23CF-44E3-9099-C40C66FF867C}">
                  <a14:compatExt spid="_x0000_s91227"/>
                </a:ext>
                <a:ext uri="{FF2B5EF4-FFF2-40B4-BE49-F238E27FC236}">
                  <a16:creationId xmlns:a16="http://schemas.microsoft.com/office/drawing/2014/main" id="{00000000-0008-0000-0300-00005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70</xdr:row>
          <xdr:rowOff>85725</xdr:rowOff>
        </xdr:from>
        <xdr:to>
          <xdr:col>6</xdr:col>
          <xdr:colOff>847725</xdr:colOff>
          <xdr:row>70</xdr:row>
          <xdr:rowOff>323850</xdr:rowOff>
        </xdr:to>
        <xdr:sp macro="" textlink="">
          <xdr:nvSpPr>
            <xdr:cNvPr id="91228" name="Option Button 92" hidden="1">
              <a:extLst>
                <a:ext uri="{63B3BB69-23CF-44E3-9099-C40C66FF867C}">
                  <a14:compatExt spid="_x0000_s91228"/>
                </a:ext>
                <a:ext uri="{FF2B5EF4-FFF2-40B4-BE49-F238E27FC236}">
                  <a16:creationId xmlns:a16="http://schemas.microsoft.com/office/drawing/2014/main" id="{00000000-0008-0000-0300-00005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70</xdr:row>
          <xdr:rowOff>95250</xdr:rowOff>
        </xdr:from>
        <xdr:to>
          <xdr:col>8</xdr:col>
          <xdr:colOff>695325</xdr:colOff>
          <xdr:row>70</xdr:row>
          <xdr:rowOff>333375</xdr:rowOff>
        </xdr:to>
        <xdr:sp macro="" textlink="">
          <xdr:nvSpPr>
            <xdr:cNvPr id="91229" name="Option Button 93" hidden="1">
              <a:extLst>
                <a:ext uri="{63B3BB69-23CF-44E3-9099-C40C66FF867C}">
                  <a14:compatExt spid="_x0000_s91229"/>
                </a:ext>
                <a:ext uri="{FF2B5EF4-FFF2-40B4-BE49-F238E27FC236}">
                  <a16:creationId xmlns:a16="http://schemas.microsoft.com/office/drawing/2014/main" id="{00000000-0008-0000-0300-00005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70</xdr:row>
          <xdr:rowOff>38100</xdr:rowOff>
        </xdr:from>
        <xdr:to>
          <xdr:col>9</xdr:col>
          <xdr:colOff>1047750</xdr:colOff>
          <xdr:row>70</xdr:row>
          <xdr:rowOff>400050</xdr:rowOff>
        </xdr:to>
        <xdr:sp macro="" textlink="">
          <xdr:nvSpPr>
            <xdr:cNvPr id="91230" name="Group Box 94" hidden="1">
              <a:extLst>
                <a:ext uri="{63B3BB69-23CF-44E3-9099-C40C66FF867C}">
                  <a14:compatExt spid="_x0000_s91230"/>
                </a:ext>
                <a:ext uri="{FF2B5EF4-FFF2-40B4-BE49-F238E27FC236}">
                  <a16:creationId xmlns:a16="http://schemas.microsoft.com/office/drawing/2014/main" id="{00000000-0008-0000-0300-00005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71</xdr:row>
          <xdr:rowOff>95250</xdr:rowOff>
        </xdr:from>
        <xdr:to>
          <xdr:col>6</xdr:col>
          <xdr:colOff>828675</xdr:colOff>
          <xdr:row>71</xdr:row>
          <xdr:rowOff>342900</xdr:rowOff>
        </xdr:to>
        <xdr:sp macro="" textlink="">
          <xdr:nvSpPr>
            <xdr:cNvPr id="91231" name="Option Button 95" hidden="1">
              <a:extLst>
                <a:ext uri="{63B3BB69-23CF-44E3-9099-C40C66FF867C}">
                  <a14:compatExt spid="_x0000_s91231"/>
                </a:ext>
                <a:ext uri="{FF2B5EF4-FFF2-40B4-BE49-F238E27FC236}">
                  <a16:creationId xmlns:a16="http://schemas.microsoft.com/office/drawing/2014/main" id="{00000000-0008-0000-0300-00005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71</xdr:row>
          <xdr:rowOff>95250</xdr:rowOff>
        </xdr:from>
        <xdr:to>
          <xdr:col>8</xdr:col>
          <xdr:colOff>695325</xdr:colOff>
          <xdr:row>71</xdr:row>
          <xdr:rowOff>342900</xdr:rowOff>
        </xdr:to>
        <xdr:sp macro="" textlink="">
          <xdr:nvSpPr>
            <xdr:cNvPr id="91232" name="Option Button 96" hidden="1">
              <a:extLst>
                <a:ext uri="{63B3BB69-23CF-44E3-9099-C40C66FF867C}">
                  <a14:compatExt spid="_x0000_s91232"/>
                </a:ext>
                <a:ext uri="{FF2B5EF4-FFF2-40B4-BE49-F238E27FC236}">
                  <a16:creationId xmlns:a16="http://schemas.microsoft.com/office/drawing/2014/main" id="{00000000-0008-0000-0300-00006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71</xdr:row>
          <xdr:rowOff>28575</xdr:rowOff>
        </xdr:from>
        <xdr:to>
          <xdr:col>9</xdr:col>
          <xdr:colOff>704850</xdr:colOff>
          <xdr:row>71</xdr:row>
          <xdr:rowOff>409575</xdr:rowOff>
        </xdr:to>
        <xdr:sp macro="" textlink="">
          <xdr:nvSpPr>
            <xdr:cNvPr id="91233" name="Group Box 97" hidden="1">
              <a:extLst>
                <a:ext uri="{63B3BB69-23CF-44E3-9099-C40C66FF867C}">
                  <a14:compatExt spid="_x0000_s91233"/>
                </a:ext>
                <a:ext uri="{FF2B5EF4-FFF2-40B4-BE49-F238E27FC236}">
                  <a16:creationId xmlns:a16="http://schemas.microsoft.com/office/drawing/2014/main" id="{00000000-0008-0000-0300-000061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72</xdr:row>
          <xdr:rowOff>114300</xdr:rowOff>
        </xdr:from>
        <xdr:to>
          <xdr:col>6</xdr:col>
          <xdr:colOff>819150</xdr:colOff>
          <xdr:row>72</xdr:row>
          <xdr:rowOff>361950</xdr:rowOff>
        </xdr:to>
        <xdr:sp macro="" textlink="">
          <xdr:nvSpPr>
            <xdr:cNvPr id="91234" name="Option Button 98" hidden="1">
              <a:extLst>
                <a:ext uri="{63B3BB69-23CF-44E3-9099-C40C66FF867C}">
                  <a14:compatExt spid="_x0000_s91234"/>
                </a:ext>
                <a:ext uri="{FF2B5EF4-FFF2-40B4-BE49-F238E27FC236}">
                  <a16:creationId xmlns:a16="http://schemas.microsoft.com/office/drawing/2014/main" id="{00000000-0008-0000-0300-00006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72</xdr:row>
          <xdr:rowOff>114300</xdr:rowOff>
        </xdr:from>
        <xdr:to>
          <xdr:col>8</xdr:col>
          <xdr:colOff>704850</xdr:colOff>
          <xdr:row>72</xdr:row>
          <xdr:rowOff>361950</xdr:rowOff>
        </xdr:to>
        <xdr:sp macro="" textlink="">
          <xdr:nvSpPr>
            <xdr:cNvPr id="91235" name="Option Button 99" hidden="1">
              <a:extLst>
                <a:ext uri="{63B3BB69-23CF-44E3-9099-C40C66FF867C}">
                  <a14:compatExt spid="_x0000_s91235"/>
                </a:ext>
                <a:ext uri="{FF2B5EF4-FFF2-40B4-BE49-F238E27FC236}">
                  <a16:creationId xmlns:a16="http://schemas.microsoft.com/office/drawing/2014/main" id="{00000000-0008-0000-0300-00006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72</xdr:row>
          <xdr:rowOff>66675</xdr:rowOff>
        </xdr:from>
        <xdr:to>
          <xdr:col>9</xdr:col>
          <xdr:colOff>962025</xdr:colOff>
          <xdr:row>72</xdr:row>
          <xdr:rowOff>409575</xdr:rowOff>
        </xdr:to>
        <xdr:sp macro="" textlink="">
          <xdr:nvSpPr>
            <xdr:cNvPr id="91236" name="Group Box 100" hidden="1">
              <a:extLst>
                <a:ext uri="{63B3BB69-23CF-44E3-9099-C40C66FF867C}">
                  <a14:compatExt spid="_x0000_s91236"/>
                </a:ext>
                <a:ext uri="{FF2B5EF4-FFF2-40B4-BE49-F238E27FC236}">
                  <a16:creationId xmlns:a16="http://schemas.microsoft.com/office/drawing/2014/main" id="{00000000-0008-0000-0300-00006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74</xdr:row>
          <xdr:rowOff>57150</xdr:rowOff>
        </xdr:from>
        <xdr:to>
          <xdr:col>6</xdr:col>
          <xdr:colOff>828675</xdr:colOff>
          <xdr:row>74</xdr:row>
          <xdr:rowOff>304800</xdr:rowOff>
        </xdr:to>
        <xdr:sp macro="" textlink="">
          <xdr:nvSpPr>
            <xdr:cNvPr id="91237" name="Option Button 101" hidden="1">
              <a:extLst>
                <a:ext uri="{63B3BB69-23CF-44E3-9099-C40C66FF867C}">
                  <a14:compatExt spid="_x0000_s91237"/>
                </a:ext>
                <a:ext uri="{FF2B5EF4-FFF2-40B4-BE49-F238E27FC236}">
                  <a16:creationId xmlns:a16="http://schemas.microsoft.com/office/drawing/2014/main" id="{00000000-0008-0000-0300-00006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74</xdr:row>
          <xdr:rowOff>85725</xdr:rowOff>
        </xdr:from>
        <xdr:to>
          <xdr:col>8</xdr:col>
          <xdr:colOff>704850</xdr:colOff>
          <xdr:row>74</xdr:row>
          <xdr:rowOff>323850</xdr:rowOff>
        </xdr:to>
        <xdr:sp macro="" textlink="">
          <xdr:nvSpPr>
            <xdr:cNvPr id="91238" name="Option Button 102" hidden="1">
              <a:extLst>
                <a:ext uri="{63B3BB69-23CF-44E3-9099-C40C66FF867C}">
                  <a14:compatExt spid="_x0000_s91238"/>
                </a:ext>
                <a:ext uri="{FF2B5EF4-FFF2-40B4-BE49-F238E27FC236}">
                  <a16:creationId xmlns:a16="http://schemas.microsoft.com/office/drawing/2014/main" id="{00000000-0008-0000-0300-00006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74</xdr:row>
          <xdr:rowOff>19050</xdr:rowOff>
        </xdr:from>
        <xdr:to>
          <xdr:col>9</xdr:col>
          <xdr:colOff>209550</xdr:colOff>
          <xdr:row>74</xdr:row>
          <xdr:rowOff>361950</xdr:rowOff>
        </xdr:to>
        <xdr:sp macro="" textlink="">
          <xdr:nvSpPr>
            <xdr:cNvPr id="91239" name="Group Box 103" hidden="1">
              <a:extLst>
                <a:ext uri="{63B3BB69-23CF-44E3-9099-C40C66FF867C}">
                  <a14:compatExt spid="_x0000_s91239"/>
                </a:ext>
                <a:ext uri="{FF2B5EF4-FFF2-40B4-BE49-F238E27FC236}">
                  <a16:creationId xmlns:a16="http://schemas.microsoft.com/office/drawing/2014/main" id="{00000000-0008-0000-0300-00006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45</xdr:row>
          <xdr:rowOff>114300</xdr:rowOff>
        </xdr:from>
        <xdr:to>
          <xdr:col>6</xdr:col>
          <xdr:colOff>476250</xdr:colOff>
          <xdr:row>45</xdr:row>
          <xdr:rowOff>361950</xdr:rowOff>
        </xdr:to>
        <xdr:sp macro="" textlink="">
          <xdr:nvSpPr>
            <xdr:cNvPr id="91240" name="Option Button 104" hidden="1">
              <a:extLst>
                <a:ext uri="{63B3BB69-23CF-44E3-9099-C40C66FF867C}">
                  <a14:compatExt spid="_x0000_s91240"/>
                </a:ext>
                <a:ext uri="{FF2B5EF4-FFF2-40B4-BE49-F238E27FC236}">
                  <a16:creationId xmlns:a16="http://schemas.microsoft.com/office/drawing/2014/main" id="{00000000-0008-0000-0300-00006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45</xdr:row>
          <xdr:rowOff>123825</xdr:rowOff>
        </xdr:from>
        <xdr:to>
          <xdr:col>8</xdr:col>
          <xdr:colOff>419100</xdr:colOff>
          <xdr:row>45</xdr:row>
          <xdr:rowOff>361950</xdr:rowOff>
        </xdr:to>
        <xdr:sp macro="" textlink="">
          <xdr:nvSpPr>
            <xdr:cNvPr id="91241" name="Option Button 105" hidden="1">
              <a:extLst>
                <a:ext uri="{63B3BB69-23CF-44E3-9099-C40C66FF867C}">
                  <a14:compatExt spid="_x0000_s91241"/>
                </a:ext>
                <a:ext uri="{FF2B5EF4-FFF2-40B4-BE49-F238E27FC236}">
                  <a16:creationId xmlns:a16="http://schemas.microsoft.com/office/drawing/2014/main" id="{00000000-0008-0000-0300-00006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45</xdr:row>
          <xdr:rowOff>57150</xdr:rowOff>
        </xdr:from>
        <xdr:to>
          <xdr:col>8</xdr:col>
          <xdr:colOff>676275</xdr:colOff>
          <xdr:row>45</xdr:row>
          <xdr:rowOff>419100</xdr:rowOff>
        </xdr:to>
        <xdr:sp macro="" textlink="">
          <xdr:nvSpPr>
            <xdr:cNvPr id="91242" name="Group Box 106" hidden="1">
              <a:extLst>
                <a:ext uri="{63B3BB69-23CF-44E3-9099-C40C66FF867C}">
                  <a14:compatExt spid="_x0000_s91242"/>
                </a:ext>
                <a:ext uri="{FF2B5EF4-FFF2-40B4-BE49-F238E27FC236}">
                  <a16:creationId xmlns:a16="http://schemas.microsoft.com/office/drawing/2014/main" id="{00000000-0008-0000-0300-00006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46</xdr:row>
          <xdr:rowOff>114300</xdr:rowOff>
        </xdr:from>
        <xdr:to>
          <xdr:col>6</xdr:col>
          <xdr:colOff>466725</xdr:colOff>
          <xdr:row>46</xdr:row>
          <xdr:rowOff>361950</xdr:rowOff>
        </xdr:to>
        <xdr:sp macro="" textlink="">
          <xdr:nvSpPr>
            <xdr:cNvPr id="91243" name="Option Button 107" hidden="1">
              <a:extLst>
                <a:ext uri="{63B3BB69-23CF-44E3-9099-C40C66FF867C}">
                  <a14:compatExt spid="_x0000_s91243"/>
                </a:ext>
                <a:ext uri="{FF2B5EF4-FFF2-40B4-BE49-F238E27FC236}">
                  <a16:creationId xmlns:a16="http://schemas.microsoft.com/office/drawing/2014/main" id="{00000000-0008-0000-0300-00006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46</xdr:row>
          <xdr:rowOff>133350</xdr:rowOff>
        </xdr:from>
        <xdr:to>
          <xdr:col>8</xdr:col>
          <xdr:colOff>419100</xdr:colOff>
          <xdr:row>46</xdr:row>
          <xdr:rowOff>371475</xdr:rowOff>
        </xdr:to>
        <xdr:sp macro="" textlink="">
          <xdr:nvSpPr>
            <xdr:cNvPr id="91244" name="Option Button 108" hidden="1">
              <a:extLst>
                <a:ext uri="{63B3BB69-23CF-44E3-9099-C40C66FF867C}">
                  <a14:compatExt spid="_x0000_s91244"/>
                </a:ext>
                <a:ext uri="{FF2B5EF4-FFF2-40B4-BE49-F238E27FC236}">
                  <a16:creationId xmlns:a16="http://schemas.microsoft.com/office/drawing/2014/main" id="{00000000-0008-0000-0300-00006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46</xdr:row>
          <xdr:rowOff>76200</xdr:rowOff>
        </xdr:from>
        <xdr:to>
          <xdr:col>8</xdr:col>
          <xdr:colOff>1152525</xdr:colOff>
          <xdr:row>46</xdr:row>
          <xdr:rowOff>419100</xdr:rowOff>
        </xdr:to>
        <xdr:sp macro="" textlink="">
          <xdr:nvSpPr>
            <xdr:cNvPr id="91245" name="Group Box 109" hidden="1">
              <a:extLst>
                <a:ext uri="{63B3BB69-23CF-44E3-9099-C40C66FF867C}">
                  <a14:compatExt spid="_x0000_s91245"/>
                </a:ext>
                <a:ext uri="{FF2B5EF4-FFF2-40B4-BE49-F238E27FC236}">
                  <a16:creationId xmlns:a16="http://schemas.microsoft.com/office/drawing/2014/main" id="{00000000-0008-0000-0300-00006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66</xdr:row>
          <xdr:rowOff>76200</xdr:rowOff>
        </xdr:from>
        <xdr:to>
          <xdr:col>6</xdr:col>
          <xdr:colOff>752475</xdr:colOff>
          <xdr:row>66</xdr:row>
          <xdr:rowOff>323850</xdr:rowOff>
        </xdr:to>
        <xdr:sp macro="" textlink="">
          <xdr:nvSpPr>
            <xdr:cNvPr id="91246" name="Option Button 110" hidden="1">
              <a:extLst>
                <a:ext uri="{63B3BB69-23CF-44E3-9099-C40C66FF867C}">
                  <a14:compatExt spid="_x0000_s91246"/>
                </a:ext>
                <a:ext uri="{FF2B5EF4-FFF2-40B4-BE49-F238E27FC236}">
                  <a16:creationId xmlns:a16="http://schemas.microsoft.com/office/drawing/2014/main" id="{00000000-0008-0000-0300-00006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66</xdr:row>
          <xdr:rowOff>95250</xdr:rowOff>
        </xdr:from>
        <xdr:to>
          <xdr:col>8</xdr:col>
          <xdr:colOff>704850</xdr:colOff>
          <xdr:row>66</xdr:row>
          <xdr:rowOff>333375</xdr:rowOff>
        </xdr:to>
        <xdr:sp macro="" textlink="">
          <xdr:nvSpPr>
            <xdr:cNvPr id="91247" name="Option Button 111" hidden="1">
              <a:extLst>
                <a:ext uri="{63B3BB69-23CF-44E3-9099-C40C66FF867C}">
                  <a14:compatExt spid="_x0000_s91247"/>
                </a:ext>
                <a:ext uri="{FF2B5EF4-FFF2-40B4-BE49-F238E27FC236}">
                  <a16:creationId xmlns:a16="http://schemas.microsoft.com/office/drawing/2014/main" id="{00000000-0008-0000-0300-00006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66</xdr:row>
          <xdr:rowOff>66675</xdr:rowOff>
        </xdr:from>
        <xdr:to>
          <xdr:col>9</xdr:col>
          <xdr:colOff>47625</xdr:colOff>
          <xdr:row>66</xdr:row>
          <xdr:rowOff>361950</xdr:rowOff>
        </xdr:to>
        <xdr:sp macro="" textlink="">
          <xdr:nvSpPr>
            <xdr:cNvPr id="91248" name="Group Box 112" hidden="1">
              <a:extLst>
                <a:ext uri="{63B3BB69-23CF-44E3-9099-C40C66FF867C}">
                  <a14:compatExt spid="_x0000_s91248"/>
                </a:ext>
                <a:ext uri="{FF2B5EF4-FFF2-40B4-BE49-F238E27FC236}">
                  <a16:creationId xmlns:a16="http://schemas.microsoft.com/office/drawing/2014/main" id="{00000000-0008-0000-0300-00007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67</xdr:row>
          <xdr:rowOff>57150</xdr:rowOff>
        </xdr:from>
        <xdr:to>
          <xdr:col>6</xdr:col>
          <xdr:colOff>752475</xdr:colOff>
          <xdr:row>67</xdr:row>
          <xdr:rowOff>276225</xdr:rowOff>
        </xdr:to>
        <xdr:sp macro="" textlink="">
          <xdr:nvSpPr>
            <xdr:cNvPr id="91249" name="Option Button 113" hidden="1">
              <a:extLst>
                <a:ext uri="{63B3BB69-23CF-44E3-9099-C40C66FF867C}">
                  <a14:compatExt spid="_x0000_s91249"/>
                </a:ext>
                <a:ext uri="{FF2B5EF4-FFF2-40B4-BE49-F238E27FC236}">
                  <a16:creationId xmlns:a16="http://schemas.microsoft.com/office/drawing/2014/main" id="{00000000-0008-0000-0300-00007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67</xdr:row>
          <xdr:rowOff>57150</xdr:rowOff>
        </xdr:from>
        <xdr:to>
          <xdr:col>8</xdr:col>
          <xdr:colOff>666750</xdr:colOff>
          <xdr:row>67</xdr:row>
          <xdr:rowOff>285750</xdr:rowOff>
        </xdr:to>
        <xdr:sp macro="" textlink="">
          <xdr:nvSpPr>
            <xdr:cNvPr id="91250" name="Option Button 114" hidden="1">
              <a:extLst>
                <a:ext uri="{63B3BB69-23CF-44E3-9099-C40C66FF867C}">
                  <a14:compatExt spid="_x0000_s91250"/>
                </a:ext>
                <a:ext uri="{FF2B5EF4-FFF2-40B4-BE49-F238E27FC236}">
                  <a16:creationId xmlns:a16="http://schemas.microsoft.com/office/drawing/2014/main" id="{00000000-0008-0000-0300-00007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67</xdr:row>
          <xdr:rowOff>9525</xdr:rowOff>
        </xdr:from>
        <xdr:to>
          <xdr:col>8</xdr:col>
          <xdr:colOff>1057275</xdr:colOff>
          <xdr:row>68</xdr:row>
          <xdr:rowOff>9525</xdr:rowOff>
        </xdr:to>
        <xdr:sp macro="" textlink="">
          <xdr:nvSpPr>
            <xdr:cNvPr id="91251" name="Group Box 115" hidden="1">
              <a:extLst>
                <a:ext uri="{63B3BB69-23CF-44E3-9099-C40C66FF867C}">
                  <a14:compatExt spid="_x0000_s91251"/>
                </a:ext>
                <a:ext uri="{FF2B5EF4-FFF2-40B4-BE49-F238E27FC236}">
                  <a16:creationId xmlns:a16="http://schemas.microsoft.com/office/drawing/2014/main" id="{00000000-0008-0000-0300-000073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xdr:row>
          <xdr:rowOff>66675</xdr:rowOff>
        </xdr:from>
        <xdr:to>
          <xdr:col>6</xdr:col>
          <xdr:colOff>371475</xdr:colOff>
          <xdr:row>9</xdr:row>
          <xdr:rowOff>276225</xdr:rowOff>
        </xdr:to>
        <xdr:sp macro="" textlink="">
          <xdr:nvSpPr>
            <xdr:cNvPr id="91252" name="Option Button 116" hidden="1">
              <a:extLst>
                <a:ext uri="{63B3BB69-23CF-44E3-9099-C40C66FF867C}">
                  <a14:compatExt spid="_x0000_s91252"/>
                </a:ext>
                <a:ext uri="{FF2B5EF4-FFF2-40B4-BE49-F238E27FC236}">
                  <a16:creationId xmlns:a16="http://schemas.microsoft.com/office/drawing/2014/main" id="{00000000-0008-0000-0300-00007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57150</xdr:rowOff>
        </xdr:from>
        <xdr:to>
          <xdr:col>8</xdr:col>
          <xdr:colOff>371475</xdr:colOff>
          <xdr:row>9</xdr:row>
          <xdr:rowOff>295275</xdr:rowOff>
        </xdr:to>
        <xdr:sp macro="" textlink="">
          <xdr:nvSpPr>
            <xdr:cNvPr id="91253" name="Option Button 117" hidden="1">
              <a:extLst>
                <a:ext uri="{63B3BB69-23CF-44E3-9099-C40C66FF867C}">
                  <a14:compatExt spid="_x0000_s91253"/>
                </a:ext>
                <a:ext uri="{FF2B5EF4-FFF2-40B4-BE49-F238E27FC236}">
                  <a16:creationId xmlns:a16="http://schemas.microsoft.com/office/drawing/2014/main" id="{00000000-0008-0000-0300-00007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28575</xdr:rowOff>
        </xdr:from>
        <xdr:to>
          <xdr:col>9</xdr:col>
          <xdr:colOff>1285875</xdr:colOff>
          <xdr:row>10</xdr:row>
          <xdr:rowOff>0</xdr:rowOff>
        </xdr:to>
        <xdr:sp macro="" textlink="">
          <xdr:nvSpPr>
            <xdr:cNvPr id="91254" name="Group Box 118" hidden="1">
              <a:extLst>
                <a:ext uri="{63B3BB69-23CF-44E3-9099-C40C66FF867C}">
                  <a14:compatExt spid="_x0000_s91254"/>
                </a:ext>
                <a:ext uri="{FF2B5EF4-FFF2-40B4-BE49-F238E27FC236}">
                  <a16:creationId xmlns:a16="http://schemas.microsoft.com/office/drawing/2014/main" id="{00000000-0008-0000-0300-00007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56</xdr:row>
          <xdr:rowOff>209550</xdr:rowOff>
        </xdr:from>
        <xdr:to>
          <xdr:col>8</xdr:col>
          <xdr:colOff>800100</xdr:colOff>
          <xdr:row>56</xdr:row>
          <xdr:rowOff>447675</xdr:rowOff>
        </xdr:to>
        <xdr:sp macro="" textlink="">
          <xdr:nvSpPr>
            <xdr:cNvPr id="91255" name="Option Button 119" hidden="1">
              <a:extLst>
                <a:ext uri="{63B3BB69-23CF-44E3-9099-C40C66FF867C}">
                  <a14:compatExt spid="_x0000_s91255"/>
                </a:ext>
                <a:ext uri="{FF2B5EF4-FFF2-40B4-BE49-F238E27FC236}">
                  <a16:creationId xmlns:a16="http://schemas.microsoft.com/office/drawing/2014/main" id="{00000000-0008-0000-0300-00007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545123</xdr:colOff>
      <xdr:row>8</xdr:row>
      <xdr:rowOff>17585</xdr:rowOff>
    </xdr:from>
    <xdr:to>
      <xdr:col>4</xdr:col>
      <xdr:colOff>767862</xdr:colOff>
      <xdr:row>8</xdr:row>
      <xdr:rowOff>199293</xdr:rowOff>
    </xdr:to>
    <xdr:sp macro="" textlink="">
      <xdr:nvSpPr>
        <xdr:cNvPr id="50" name="テキスト ボックス 49">
          <a:extLst>
            <a:ext uri="{FF2B5EF4-FFF2-40B4-BE49-F238E27FC236}">
              <a16:creationId xmlns:a16="http://schemas.microsoft.com/office/drawing/2014/main" id="{46B6504E-D0B6-4C3D-81D4-73C1A054637E}"/>
            </a:ext>
          </a:extLst>
        </xdr:cNvPr>
        <xdr:cNvSpPr txBox="1"/>
      </xdr:nvSpPr>
      <xdr:spPr>
        <a:xfrm>
          <a:off x="3288323" y="1389185"/>
          <a:ext cx="137014" cy="153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a:t>
          </a:r>
        </a:p>
      </xdr:txBody>
    </xdr:sp>
    <xdr:clientData/>
  </xdr:twoCellAnchor>
  <xdr:twoCellAnchor>
    <xdr:from>
      <xdr:col>5</xdr:col>
      <xdr:colOff>978877</xdr:colOff>
      <xdr:row>8</xdr:row>
      <xdr:rowOff>29307</xdr:rowOff>
    </xdr:from>
    <xdr:to>
      <xdr:col>5</xdr:col>
      <xdr:colOff>1201616</xdr:colOff>
      <xdr:row>8</xdr:row>
      <xdr:rowOff>211015</xdr:rowOff>
    </xdr:to>
    <xdr:sp macro="" textlink="">
      <xdr:nvSpPr>
        <xdr:cNvPr id="51" name="テキスト ボックス 50">
          <a:extLst>
            <a:ext uri="{FF2B5EF4-FFF2-40B4-BE49-F238E27FC236}">
              <a16:creationId xmlns:a16="http://schemas.microsoft.com/office/drawing/2014/main" id="{F688EE60-C149-4335-831B-5B1E4DDDEE33}"/>
            </a:ext>
          </a:extLst>
        </xdr:cNvPr>
        <xdr:cNvSpPr txBox="1"/>
      </xdr:nvSpPr>
      <xdr:spPr>
        <a:xfrm>
          <a:off x="4112602" y="1400907"/>
          <a:ext cx="3664" cy="143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月</a:t>
          </a:r>
        </a:p>
      </xdr:txBody>
    </xdr:sp>
    <xdr:clientData/>
  </xdr:twoCellAnchor>
  <xdr:twoCellAnchor>
    <xdr:from>
      <xdr:col>6</xdr:col>
      <xdr:colOff>990600</xdr:colOff>
      <xdr:row>8</xdr:row>
      <xdr:rowOff>23446</xdr:rowOff>
    </xdr:from>
    <xdr:to>
      <xdr:col>6</xdr:col>
      <xdr:colOff>1213339</xdr:colOff>
      <xdr:row>8</xdr:row>
      <xdr:rowOff>205154</xdr:rowOff>
    </xdr:to>
    <xdr:sp macro="" textlink="">
      <xdr:nvSpPr>
        <xdr:cNvPr id="52" name="テキスト ボックス 51">
          <a:extLst>
            <a:ext uri="{FF2B5EF4-FFF2-40B4-BE49-F238E27FC236}">
              <a16:creationId xmlns:a16="http://schemas.microsoft.com/office/drawing/2014/main" id="{BB9B5E0E-C840-4CEB-981C-A7E0F61C7E28}"/>
            </a:ext>
          </a:extLst>
        </xdr:cNvPr>
        <xdr:cNvSpPr txBox="1"/>
      </xdr:nvSpPr>
      <xdr:spPr>
        <a:xfrm>
          <a:off x="4800600" y="1395046"/>
          <a:ext cx="3664" cy="143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a:t>
          </a:r>
          <a:endParaRPr kumimoji="1" lang="en-US" altLang="ja-JP" sz="800"/>
        </a:p>
      </xdr:txBody>
    </xdr:sp>
    <xdr:clientData/>
  </xdr:twoCellAnchor>
  <xdr:twoCellAnchor>
    <xdr:from>
      <xdr:col>8</xdr:col>
      <xdr:colOff>814753</xdr:colOff>
      <xdr:row>15</xdr:row>
      <xdr:rowOff>486507</xdr:rowOff>
    </xdr:from>
    <xdr:to>
      <xdr:col>9</xdr:col>
      <xdr:colOff>515815</xdr:colOff>
      <xdr:row>15</xdr:row>
      <xdr:rowOff>756138</xdr:rowOff>
    </xdr:to>
    <xdr:sp macro="" textlink="">
      <xdr:nvSpPr>
        <xdr:cNvPr id="53" name="テキスト ボックス 52">
          <a:extLst>
            <a:ext uri="{FF2B5EF4-FFF2-40B4-BE49-F238E27FC236}">
              <a16:creationId xmlns:a16="http://schemas.microsoft.com/office/drawing/2014/main" id="{9DDE9454-2B3D-441F-841D-5D95917B5E23}"/>
            </a:ext>
          </a:extLst>
        </xdr:cNvPr>
        <xdr:cNvSpPr txBox="1"/>
      </xdr:nvSpPr>
      <xdr:spPr>
        <a:xfrm>
          <a:off x="6167803" y="2743932"/>
          <a:ext cx="520212" cy="2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（整数で記入）</a:t>
          </a:r>
        </a:p>
      </xdr:txBody>
    </xdr:sp>
    <xdr:clientData/>
  </xdr:twoCellAnchor>
  <xdr:twoCellAnchor>
    <xdr:from>
      <xdr:col>6</xdr:col>
      <xdr:colOff>45720</xdr:colOff>
      <xdr:row>23</xdr:row>
      <xdr:rowOff>45720</xdr:rowOff>
    </xdr:from>
    <xdr:to>
      <xdr:col>6</xdr:col>
      <xdr:colOff>1082040</xdr:colOff>
      <xdr:row>23</xdr:row>
      <xdr:rowOff>220980</xdr:rowOff>
    </xdr:to>
    <xdr:sp macro="" textlink="">
      <xdr:nvSpPr>
        <xdr:cNvPr id="54" name="テキスト ボックス 53">
          <a:extLst>
            <a:ext uri="{FF2B5EF4-FFF2-40B4-BE49-F238E27FC236}">
              <a16:creationId xmlns:a16="http://schemas.microsoft.com/office/drawing/2014/main" id="{22FFEA37-CAFF-4A46-A2BA-6CFA5BDE874C}"/>
            </a:ext>
          </a:extLst>
        </xdr:cNvPr>
        <xdr:cNvSpPr txBox="1"/>
      </xdr:nvSpPr>
      <xdr:spPr>
        <a:xfrm>
          <a:off x="4160520" y="3989070"/>
          <a:ext cx="636270" cy="127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（本年４月末時点）</a:t>
          </a:r>
        </a:p>
      </xdr:txBody>
    </xdr:sp>
    <xdr:clientData/>
  </xdr:twoCellAnchor>
  <xdr:twoCellAnchor>
    <xdr:from>
      <xdr:col>8</xdr:col>
      <xdr:colOff>516255</xdr:colOff>
      <xdr:row>17</xdr:row>
      <xdr:rowOff>588645</xdr:rowOff>
    </xdr:from>
    <xdr:to>
      <xdr:col>9</xdr:col>
      <xdr:colOff>1571625</xdr:colOff>
      <xdr:row>17</xdr:row>
      <xdr:rowOff>840105</xdr:rowOff>
    </xdr:to>
    <xdr:sp macro="" textlink="">
      <xdr:nvSpPr>
        <xdr:cNvPr id="55" name="テキスト ボックス 54">
          <a:extLst>
            <a:ext uri="{FF2B5EF4-FFF2-40B4-BE49-F238E27FC236}">
              <a16:creationId xmlns:a16="http://schemas.microsoft.com/office/drawing/2014/main" id="{C9396E62-AC02-48F6-BFD2-C239F581DB3F}"/>
            </a:ext>
          </a:extLst>
        </xdr:cNvPr>
        <xdr:cNvSpPr txBox="1"/>
      </xdr:nvSpPr>
      <xdr:spPr>
        <a:xfrm>
          <a:off x="7631430" y="5932170"/>
          <a:ext cx="254127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（整数で記入、小数点以下第１位四捨五入）</a:t>
          </a:r>
        </a:p>
        <a:p>
          <a:endParaRPr kumimoji="1" lang="ja-JP" altLang="en-US" sz="1100"/>
        </a:p>
      </xdr:txBody>
    </xdr:sp>
    <xdr:clientData/>
  </xdr:twoCellAnchor>
  <xdr:twoCellAnchor>
    <xdr:from>
      <xdr:col>10</xdr:col>
      <xdr:colOff>266701</xdr:colOff>
      <xdr:row>0</xdr:row>
      <xdr:rowOff>200025</xdr:rowOff>
    </xdr:from>
    <xdr:to>
      <xdr:col>23</xdr:col>
      <xdr:colOff>9526</xdr:colOff>
      <xdr:row>7</xdr:row>
      <xdr:rowOff>156651</xdr:rowOff>
    </xdr:to>
    <xdr:sp macro="" textlink="">
      <xdr:nvSpPr>
        <xdr:cNvPr id="56" name="四角形: 角度付き 55">
          <a:hlinkClick xmlns:r="http://schemas.openxmlformats.org/officeDocument/2006/relationships" r:id="rId1"/>
          <a:extLst>
            <a:ext uri="{FF2B5EF4-FFF2-40B4-BE49-F238E27FC236}">
              <a16:creationId xmlns:a16="http://schemas.microsoft.com/office/drawing/2014/main" id="{06C44A79-6D7E-4341-9D28-3C75AE924654}"/>
            </a:ext>
          </a:extLst>
        </xdr:cNvPr>
        <xdr:cNvSpPr/>
      </xdr:nvSpPr>
      <xdr:spPr>
        <a:xfrm>
          <a:off x="10467976" y="200025"/>
          <a:ext cx="2133600" cy="1385376"/>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57" name="テキスト ボックス 56">
          <a:extLst>
            <a:ext uri="{FF2B5EF4-FFF2-40B4-BE49-F238E27FC236}">
              <a16:creationId xmlns:a16="http://schemas.microsoft.com/office/drawing/2014/main" id="{52BE56D7-7CF9-4F1A-907D-7BF9DE5BB2B9}"/>
            </a:ext>
          </a:extLst>
        </xdr:cNvPr>
        <xdr:cNvSpPr txBox="1"/>
      </xdr:nvSpPr>
      <xdr:spPr>
        <a:xfrm>
          <a:off x="8059916" y="28864517"/>
          <a:ext cx="636589"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11</xdr:col>
      <xdr:colOff>0</xdr:colOff>
      <xdr:row>10</xdr:row>
      <xdr:rowOff>0</xdr:rowOff>
    </xdr:from>
    <xdr:to>
      <xdr:col>23</xdr:col>
      <xdr:colOff>76200</xdr:colOff>
      <xdr:row>14</xdr:row>
      <xdr:rowOff>261426</xdr:rowOff>
    </xdr:to>
    <xdr:sp macro="" textlink="">
      <xdr:nvSpPr>
        <xdr:cNvPr id="58" name="四角形: 角度付き 57">
          <a:hlinkClick xmlns:r="http://schemas.openxmlformats.org/officeDocument/2006/relationships" r:id="rId2"/>
          <a:extLst>
            <a:ext uri="{FF2B5EF4-FFF2-40B4-BE49-F238E27FC236}">
              <a16:creationId xmlns:a16="http://schemas.microsoft.com/office/drawing/2014/main" id="{BEF5D1BE-944D-4A46-BCC2-50E1E1BFC138}"/>
            </a:ext>
          </a:extLst>
        </xdr:cNvPr>
        <xdr:cNvSpPr/>
      </xdr:nvSpPr>
      <xdr:spPr>
        <a:xfrm>
          <a:off x="10534650" y="2238375"/>
          <a:ext cx="2133600" cy="1385376"/>
        </a:xfrm>
        <a:prstGeom prst="bevel">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a:t>
          </a:r>
          <a:endParaRPr kumimoji="1" lang="en-US" altLang="ja-JP" sz="2000" b="1">
            <a:solidFill>
              <a:sysClr val="windowText" lastClr="000000"/>
            </a:solidFill>
          </a:endParaRPr>
        </a:p>
        <a:p>
          <a:pPr algn="ctr"/>
          <a:r>
            <a:rPr kumimoji="1" lang="ja-JP" altLang="en-US" sz="2000" b="1">
              <a:solidFill>
                <a:sysClr val="windowText" lastClr="000000"/>
              </a:solidFill>
            </a:rPr>
            <a:t>記載上の注意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7</xdr:col>
      <xdr:colOff>191894</xdr:colOff>
      <xdr:row>3</xdr:row>
      <xdr:rowOff>1023124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678079" y="61564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twoCellAnchor>
    <xdr:from>
      <xdr:col>3</xdr:col>
      <xdr:colOff>592409</xdr:colOff>
      <xdr:row>17</xdr:row>
      <xdr:rowOff>1126739</xdr:rowOff>
    </xdr:from>
    <xdr:to>
      <xdr:col>7</xdr:col>
      <xdr:colOff>98968</xdr:colOff>
      <xdr:row>18</xdr:row>
      <xdr:rowOff>1046357</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7585153" y="29271952"/>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4.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3.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CA3E-DED4-44EA-99C4-9F7DD8BEEE1B}">
  <sheetPr>
    <tabColor theme="9" tint="0.39997558519241921"/>
  </sheetPr>
  <dimension ref="A1:K67"/>
  <sheetViews>
    <sheetView tabSelected="1" view="pageBreakPreview" zoomScale="130" zoomScaleNormal="100" zoomScaleSheetLayoutView="130" workbookViewId="0"/>
  </sheetViews>
  <sheetFormatPr defaultColWidth="9" defaultRowHeight="13.5"/>
  <cols>
    <col min="1" max="16384" width="9" style="1"/>
  </cols>
  <sheetData>
    <row r="1" spans="1:9" ht="14.25">
      <c r="A1" s="42"/>
      <c r="B1" s="42"/>
      <c r="C1" s="42"/>
      <c r="D1" s="42"/>
      <c r="E1" s="42"/>
      <c r="F1" s="42"/>
      <c r="G1" s="42"/>
      <c r="H1" s="170" t="s">
        <v>228</v>
      </c>
      <c r="I1" s="170" t="s">
        <v>201</v>
      </c>
    </row>
    <row r="2" spans="1:9">
      <c r="A2" s="42"/>
      <c r="B2" s="42"/>
      <c r="C2" s="42"/>
      <c r="D2" s="42"/>
      <c r="E2" s="42"/>
      <c r="F2" s="42"/>
      <c r="G2" s="42"/>
      <c r="H2" s="42"/>
      <c r="I2" s="42"/>
    </row>
    <row r="3" spans="1:9">
      <c r="A3" s="42"/>
      <c r="B3" s="42"/>
      <c r="C3" s="42"/>
      <c r="D3" s="42"/>
      <c r="E3" s="42"/>
      <c r="F3" s="42"/>
      <c r="G3" s="42"/>
      <c r="H3" s="42"/>
      <c r="I3" s="42"/>
    </row>
    <row r="4" spans="1:9" ht="9" customHeight="1">
      <c r="A4" s="42"/>
      <c r="B4" s="42"/>
      <c r="C4" s="42"/>
      <c r="D4" s="42"/>
      <c r="E4" s="42"/>
      <c r="F4" s="42"/>
      <c r="G4" s="42"/>
      <c r="H4" s="42"/>
      <c r="I4" s="42"/>
    </row>
    <row r="5" spans="1:9" ht="27.75" customHeight="1">
      <c r="A5" s="172" t="s">
        <v>0</v>
      </c>
      <c r="B5" s="172"/>
      <c r="C5" s="172"/>
      <c r="D5" s="172"/>
      <c r="E5" s="172"/>
      <c r="F5" s="172"/>
      <c r="G5" s="172"/>
      <c r="H5" s="172"/>
      <c r="I5" s="172"/>
    </row>
    <row r="6" spans="1:9" ht="31.5" customHeight="1">
      <c r="A6" s="43"/>
      <c r="B6" s="43"/>
      <c r="C6" s="45"/>
      <c r="D6" s="43"/>
      <c r="E6" s="43"/>
      <c r="F6" s="43"/>
      <c r="G6" s="43"/>
      <c r="H6" s="43"/>
      <c r="I6" s="43"/>
    </row>
    <row r="7" spans="1:9" ht="36.75" customHeight="1">
      <c r="A7" s="43"/>
      <c r="B7" s="43"/>
      <c r="C7" s="43"/>
      <c r="D7" s="43"/>
      <c r="E7" s="43"/>
      <c r="F7" s="43"/>
      <c r="G7" s="43"/>
      <c r="H7" s="43"/>
      <c r="I7" s="43"/>
    </row>
    <row r="8" spans="1:9" ht="36.75" customHeight="1">
      <c r="A8" s="44"/>
      <c r="B8" s="43"/>
      <c r="C8" s="43"/>
      <c r="D8" s="43"/>
      <c r="E8" s="43"/>
      <c r="F8" s="43"/>
      <c r="G8" s="43"/>
      <c r="H8" s="43"/>
      <c r="I8" s="43"/>
    </row>
    <row r="9" spans="1:9" ht="36.75" customHeight="1">
      <c r="A9" s="44"/>
      <c r="B9" s="46" t="s">
        <v>229</v>
      </c>
      <c r="C9" s="43"/>
      <c r="D9" s="43"/>
      <c r="E9" s="43"/>
      <c r="F9" s="43"/>
      <c r="G9" s="43"/>
      <c r="H9" s="43"/>
      <c r="I9" s="43"/>
    </row>
    <row r="10" spans="1:9" ht="36.75" customHeight="1">
      <c r="A10" s="44"/>
      <c r="B10" s="46"/>
      <c r="C10" s="43"/>
      <c r="D10" s="43"/>
      <c r="E10" s="43"/>
      <c r="F10" s="43"/>
      <c r="G10" s="43"/>
      <c r="H10" s="43"/>
      <c r="I10" s="43"/>
    </row>
    <row r="11" spans="1:9" ht="36.75" customHeight="1">
      <c r="A11" s="44"/>
      <c r="B11" s="46"/>
      <c r="C11" s="43"/>
      <c r="D11" s="43"/>
      <c r="E11" s="43"/>
      <c r="F11" s="43"/>
      <c r="G11" s="43"/>
      <c r="H11" s="43"/>
      <c r="I11" s="43"/>
    </row>
    <row r="12" spans="1:9" ht="16.5" customHeight="1">
      <c r="A12" s="43"/>
      <c r="B12" s="43"/>
      <c r="C12" s="43"/>
      <c r="D12" s="43"/>
      <c r="E12" s="43"/>
      <c r="F12" s="43"/>
      <c r="G12" s="43"/>
      <c r="H12" s="43"/>
      <c r="I12" s="43"/>
    </row>
    <row r="13" spans="1:9" ht="36.75" customHeight="1">
      <c r="A13" s="43"/>
      <c r="B13" s="43"/>
      <c r="C13" s="43"/>
      <c r="D13" s="43"/>
      <c r="E13" s="43"/>
      <c r="F13" s="43"/>
      <c r="G13" s="43"/>
      <c r="H13" s="43"/>
      <c r="I13" s="43"/>
    </row>
    <row r="14" spans="1:9">
      <c r="A14" s="42"/>
      <c r="B14" s="42"/>
      <c r="C14" s="42"/>
      <c r="D14" s="42"/>
      <c r="E14" s="42"/>
      <c r="F14" s="42"/>
      <c r="G14" s="42"/>
      <c r="H14" s="42"/>
      <c r="I14" s="42"/>
    </row>
    <row r="15" spans="1:9">
      <c r="A15" s="42"/>
      <c r="B15" s="42"/>
      <c r="C15" s="42" t="s">
        <v>1</v>
      </c>
      <c r="D15" s="42"/>
      <c r="E15" s="42"/>
      <c r="F15" s="42"/>
      <c r="G15" s="42"/>
      <c r="H15" s="42"/>
      <c r="I15" s="42"/>
    </row>
    <row r="16" spans="1:9">
      <c r="A16" s="42"/>
      <c r="B16" s="42"/>
      <c r="C16" s="42"/>
      <c r="D16" s="42"/>
      <c r="E16" s="42"/>
      <c r="F16" s="42"/>
      <c r="G16" s="42"/>
      <c r="H16" s="42"/>
      <c r="I16" s="42"/>
    </row>
    <row r="17" spans="1:11">
      <c r="A17" s="42"/>
      <c r="B17" s="42"/>
      <c r="C17" s="42"/>
      <c r="D17" s="42"/>
      <c r="E17" s="42"/>
      <c r="F17" s="42"/>
      <c r="G17" s="42"/>
      <c r="H17" s="42"/>
      <c r="I17" s="42"/>
    </row>
    <row r="18" spans="1:11">
      <c r="A18" s="42"/>
      <c r="B18" s="42"/>
      <c r="C18" s="42"/>
      <c r="D18" s="42"/>
      <c r="E18" s="42"/>
      <c r="F18" s="42"/>
      <c r="G18" s="42"/>
      <c r="H18" s="42"/>
      <c r="I18" s="42"/>
    </row>
    <row r="19" spans="1:11">
      <c r="A19" s="42"/>
      <c r="B19" s="42"/>
      <c r="C19" s="42"/>
      <c r="D19" s="42"/>
      <c r="E19" s="42"/>
      <c r="F19" s="42"/>
      <c r="G19" s="42"/>
      <c r="H19" s="42"/>
      <c r="I19" s="42"/>
    </row>
    <row r="20" spans="1:11">
      <c r="A20" s="42"/>
      <c r="B20" s="42"/>
      <c r="C20" s="49" t="s">
        <v>2</v>
      </c>
      <c r="D20" s="42"/>
      <c r="E20" s="42"/>
      <c r="F20" s="42"/>
      <c r="G20" s="42"/>
      <c r="H20" s="42"/>
      <c r="I20" s="42"/>
    </row>
    <row r="21" spans="1:11">
      <c r="A21" s="42"/>
      <c r="B21" s="42"/>
      <c r="C21" s="49"/>
      <c r="D21" s="42"/>
      <c r="E21" s="42"/>
      <c r="F21" s="42"/>
      <c r="G21" s="42"/>
      <c r="H21" s="42"/>
      <c r="I21" s="42"/>
    </row>
    <row r="22" spans="1:11">
      <c r="A22" s="42"/>
      <c r="B22" s="42"/>
      <c r="C22" s="42"/>
      <c r="D22" s="42"/>
      <c r="E22" s="42"/>
      <c r="F22" s="42"/>
      <c r="G22" s="42"/>
      <c r="H22" s="42"/>
      <c r="I22" s="42"/>
      <c r="K22" s="7"/>
    </row>
    <row r="23" spans="1:11" ht="17.100000000000001" customHeight="1">
      <c r="A23" s="42"/>
      <c r="B23" s="42"/>
      <c r="C23" s="42"/>
      <c r="D23" s="42"/>
      <c r="E23" s="42"/>
      <c r="F23" s="42"/>
      <c r="G23" s="42"/>
      <c r="H23" s="42"/>
      <c r="I23" s="42"/>
      <c r="K23" s="7"/>
    </row>
    <row r="24" spans="1:11">
      <c r="A24" s="42"/>
      <c r="B24" s="42"/>
      <c r="C24" s="42"/>
      <c r="D24" s="42"/>
      <c r="E24" s="42"/>
      <c r="F24" s="42"/>
      <c r="G24" s="42"/>
      <c r="H24" s="42"/>
      <c r="I24" s="42"/>
      <c r="K24" s="7"/>
    </row>
    <row r="25" spans="1:11" ht="18.75" customHeight="1">
      <c r="A25" s="42"/>
      <c r="B25" s="42"/>
      <c r="C25" s="175" t="s">
        <v>3</v>
      </c>
      <c r="D25" s="175"/>
      <c r="E25" s="175"/>
      <c r="F25" s="175"/>
      <c r="G25" s="175"/>
      <c r="H25" s="175"/>
      <c r="I25" s="175"/>
      <c r="K25" s="7"/>
    </row>
    <row r="26" spans="1:11" ht="18.75" customHeight="1">
      <c r="A26" s="42"/>
      <c r="B26" s="42"/>
      <c r="C26" s="175"/>
      <c r="D26" s="175"/>
      <c r="E26" s="175"/>
      <c r="F26" s="175"/>
      <c r="G26" s="175"/>
      <c r="H26" s="175"/>
      <c r="I26" s="175"/>
      <c r="K26" s="7"/>
    </row>
    <row r="27" spans="1:11">
      <c r="A27" s="42"/>
      <c r="B27" s="42"/>
      <c r="C27" s="175"/>
      <c r="D27" s="175"/>
      <c r="E27" s="175"/>
      <c r="F27" s="175"/>
      <c r="G27" s="175"/>
      <c r="H27" s="175"/>
      <c r="I27" s="175"/>
    </row>
    <row r="28" spans="1:11">
      <c r="A28" s="42"/>
      <c r="B28" s="42"/>
      <c r="C28" s="42"/>
      <c r="D28" s="42"/>
      <c r="E28" s="42" t="s">
        <v>4</v>
      </c>
      <c r="G28" s="48"/>
      <c r="H28" s="42"/>
      <c r="I28" s="42"/>
    </row>
    <row r="29" spans="1:11">
      <c r="A29" s="42"/>
      <c r="B29" s="42"/>
      <c r="C29" s="42"/>
      <c r="D29" s="42"/>
      <c r="E29" s="42"/>
      <c r="F29" s="42"/>
      <c r="G29" s="42"/>
      <c r="H29" s="42"/>
      <c r="I29" s="42"/>
    </row>
    <row r="30" spans="1:11">
      <c r="A30" s="42"/>
      <c r="B30" s="42"/>
      <c r="C30" s="42" t="s">
        <v>5</v>
      </c>
      <c r="D30" s="42"/>
      <c r="E30" s="42"/>
      <c r="F30" s="42"/>
      <c r="G30" s="42"/>
      <c r="H30" s="42"/>
      <c r="I30" s="42"/>
    </row>
    <row r="31" spans="1:11" ht="3.75" customHeight="1">
      <c r="A31" s="42"/>
      <c r="B31" s="42"/>
      <c r="C31" s="42"/>
      <c r="D31" s="42"/>
      <c r="E31" s="42"/>
      <c r="F31" s="42"/>
      <c r="G31" s="42"/>
      <c r="H31" s="42"/>
      <c r="I31" s="42"/>
    </row>
    <row r="32" spans="1:11" ht="18.75">
      <c r="A32" s="42"/>
      <c r="B32" s="42"/>
      <c r="C32" s="173"/>
      <c r="D32" s="174"/>
      <c r="E32" s="174"/>
      <c r="F32" s="42"/>
      <c r="G32" s="42"/>
      <c r="H32" s="42"/>
      <c r="I32" s="42"/>
    </row>
    <row r="33" spans="1:9">
      <c r="A33" s="42"/>
      <c r="B33" s="42"/>
      <c r="C33" s="42"/>
      <c r="D33" s="42"/>
      <c r="E33" s="42"/>
      <c r="F33" s="42"/>
      <c r="G33" s="42"/>
      <c r="H33" s="42"/>
      <c r="I33" s="42"/>
    </row>
    <row r="34" spans="1:9">
      <c r="A34" s="42"/>
      <c r="B34" s="42"/>
      <c r="C34" s="42" t="s">
        <v>6</v>
      </c>
      <c r="D34" s="42"/>
      <c r="E34" s="42"/>
      <c r="F34" s="42"/>
      <c r="G34" s="42"/>
      <c r="H34" s="42"/>
      <c r="I34" s="42"/>
    </row>
    <row r="35" spans="1:9">
      <c r="A35" s="42"/>
      <c r="B35" s="42"/>
      <c r="C35" s="42"/>
      <c r="D35" s="42"/>
      <c r="E35" s="42"/>
      <c r="F35" s="42"/>
      <c r="G35" s="42"/>
      <c r="H35" s="42"/>
      <c r="I35" s="42"/>
    </row>
    <row r="36" spans="1:9">
      <c r="A36" s="42"/>
      <c r="B36" s="42"/>
      <c r="C36" s="42"/>
      <c r="D36" s="42"/>
      <c r="E36" s="42"/>
      <c r="F36" s="42"/>
      <c r="G36" s="42"/>
      <c r="H36" s="42"/>
      <c r="I36" s="42"/>
    </row>
    <row r="37" spans="1:9">
      <c r="A37" s="42"/>
      <c r="B37" s="42"/>
      <c r="C37" s="42"/>
      <c r="D37" s="42"/>
      <c r="E37" s="42"/>
      <c r="F37" s="42"/>
      <c r="G37" s="42"/>
      <c r="H37" s="42"/>
      <c r="I37" s="42"/>
    </row>
    <row r="38" spans="1:9">
      <c r="A38" s="42"/>
      <c r="B38" s="42"/>
      <c r="C38" s="42" t="s">
        <v>230</v>
      </c>
      <c r="D38" s="42"/>
      <c r="E38" s="42"/>
      <c r="F38" s="42"/>
      <c r="G38" s="42"/>
      <c r="H38" s="42"/>
      <c r="I38" s="42"/>
    </row>
    <row r="39" spans="1:9">
      <c r="A39" s="42"/>
      <c r="B39" s="42"/>
      <c r="C39" s="42"/>
      <c r="D39" s="42"/>
      <c r="E39" s="42"/>
      <c r="F39" s="42"/>
      <c r="G39" s="42"/>
      <c r="H39" s="42"/>
      <c r="I39" s="42"/>
    </row>
    <row r="40" spans="1:9">
      <c r="A40" s="42"/>
      <c r="B40" s="42"/>
      <c r="C40" s="42"/>
      <c r="D40" s="42"/>
      <c r="E40" s="42"/>
      <c r="F40" s="42"/>
      <c r="G40" s="42"/>
      <c r="H40" s="42"/>
      <c r="I40" s="42"/>
    </row>
    <row r="41" spans="1:9">
      <c r="A41" s="42"/>
      <c r="B41" s="42"/>
      <c r="C41" s="42"/>
      <c r="D41" s="42"/>
      <c r="E41" s="42"/>
      <c r="F41" s="42"/>
      <c r="G41" s="42"/>
      <c r="H41" s="42"/>
      <c r="I41" s="42"/>
    </row>
    <row r="42" spans="1:9">
      <c r="A42" s="42"/>
      <c r="B42" s="42"/>
      <c r="C42" s="42"/>
      <c r="D42" s="42"/>
      <c r="E42" s="42"/>
      <c r="F42" s="42"/>
      <c r="G42" s="42"/>
      <c r="H42" s="42"/>
      <c r="I42" s="42"/>
    </row>
    <row r="43" spans="1:9">
      <c r="A43" s="42"/>
      <c r="B43" s="42"/>
      <c r="C43" s="42"/>
      <c r="D43" s="42"/>
      <c r="E43" s="42"/>
      <c r="F43" s="42"/>
      <c r="G43" s="42"/>
      <c r="H43" s="42"/>
      <c r="I43" s="42"/>
    </row>
    <row r="44" spans="1:9">
      <c r="A44" s="42"/>
      <c r="B44" s="42"/>
      <c r="C44" s="42"/>
      <c r="D44" s="42"/>
      <c r="E44" s="42"/>
      <c r="F44" s="42"/>
      <c r="G44" s="42"/>
      <c r="H44" s="42"/>
      <c r="I44" s="42"/>
    </row>
    <row r="45" spans="1:9">
      <c r="A45" s="42"/>
      <c r="B45" s="42"/>
      <c r="C45" s="42"/>
      <c r="D45" s="42"/>
      <c r="E45" s="42"/>
      <c r="F45" s="42"/>
      <c r="G45" s="42"/>
      <c r="H45" s="42"/>
      <c r="I45" s="42"/>
    </row>
    <row r="46" spans="1:9">
      <c r="A46" s="42"/>
      <c r="B46" s="42"/>
      <c r="C46" s="42"/>
      <c r="D46" s="42"/>
      <c r="E46" s="42"/>
      <c r="F46" s="42"/>
      <c r="G46" s="42"/>
      <c r="H46" s="42"/>
      <c r="I46" s="42"/>
    </row>
    <row r="47" spans="1:9">
      <c r="A47" s="42"/>
      <c r="B47" s="42"/>
      <c r="C47" s="42"/>
      <c r="D47" s="42"/>
      <c r="E47" s="42"/>
      <c r="F47" s="42"/>
      <c r="G47" s="42"/>
      <c r="H47" s="42"/>
      <c r="I47" s="42"/>
    </row>
    <row r="48" spans="1:9">
      <c r="A48" s="42"/>
      <c r="B48" s="42"/>
      <c r="C48" s="42"/>
      <c r="D48" s="42"/>
      <c r="E48" s="42"/>
      <c r="F48" s="42"/>
      <c r="G48" s="42"/>
      <c r="H48" s="42"/>
      <c r="I48" s="42"/>
    </row>
    <row r="49" spans="1:9">
      <c r="A49" s="42"/>
      <c r="B49" s="42"/>
      <c r="C49" s="42"/>
      <c r="D49" s="42"/>
      <c r="E49" s="42"/>
      <c r="F49" s="42"/>
      <c r="G49" s="42"/>
      <c r="H49" s="42"/>
      <c r="I49" s="42"/>
    </row>
    <row r="50" spans="1:9">
      <c r="A50" s="42"/>
      <c r="B50" s="42"/>
      <c r="C50" s="42"/>
      <c r="D50" s="42"/>
      <c r="E50" s="42"/>
      <c r="F50" s="42"/>
      <c r="G50" s="42"/>
      <c r="H50" s="42"/>
      <c r="I50" s="42"/>
    </row>
    <row r="51" spans="1:9">
      <c r="A51" s="42"/>
      <c r="B51" s="42"/>
      <c r="C51" s="42"/>
      <c r="D51" s="42"/>
      <c r="E51" s="42"/>
      <c r="F51" s="42"/>
      <c r="G51" s="42"/>
      <c r="H51" s="42"/>
      <c r="I51" s="42"/>
    </row>
    <row r="52" spans="1:9">
      <c r="A52" s="42"/>
      <c r="B52" s="42"/>
      <c r="C52" s="42"/>
      <c r="D52" s="42"/>
      <c r="E52" s="42"/>
      <c r="F52" s="42"/>
      <c r="G52" s="42"/>
      <c r="H52" s="42"/>
      <c r="I52" s="42"/>
    </row>
    <row r="53" spans="1:9">
      <c r="A53" s="42"/>
      <c r="B53" s="42"/>
      <c r="C53" s="42"/>
      <c r="D53" s="42"/>
      <c r="E53" s="42"/>
      <c r="F53" s="42"/>
      <c r="G53" s="42"/>
      <c r="H53" s="42"/>
      <c r="I53" s="42"/>
    </row>
    <row r="54" spans="1:9">
      <c r="A54" s="42"/>
      <c r="B54" s="42"/>
      <c r="C54" s="42"/>
      <c r="D54" s="42"/>
      <c r="E54" s="42"/>
      <c r="F54" s="42"/>
      <c r="G54" s="42"/>
      <c r="H54" s="42"/>
      <c r="I54" s="42"/>
    </row>
    <row r="55" spans="1:9">
      <c r="A55" s="42"/>
      <c r="B55" s="42"/>
      <c r="C55" s="42"/>
      <c r="D55" s="42"/>
      <c r="E55" s="42"/>
      <c r="F55" s="42"/>
      <c r="G55" s="42"/>
      <c r="H55" s="42"/>
      <c r="I55" s="42"/>
    </row>
    <row r="56" spans="1:9">
      <c r="A56" s="42"/>
      <c r="B56" s="42"/>
      <c r="C56" s="42"/>
      <c r="D56" s="42"/>
      <c r="E56" s="42"/>
      <c r="F56" s="42"/>
      <c r="G56" s="42"/>
      <c r="H56" s="42"/>
      <c r="I56" s="42"/>
    </row>
    <row r="57" spans="1:9">
      <c r="A57" s="42"/>
      <c r="B57" s="42"/>
      <c r="C57" s="42"/>
      <c r="D57" s="42"/>
      <c r="E57" s="42"/>
      <c r="F57" s="42"/>
      <c r="G57" s="42"/>
      <c r="H57" s="42"/>
      <c r="I57" s="42"/>
    </row>
    <row r="58" spans="1:9">
      <c r="A58" s="42"/>
      <c r="B58" s="42"/>
      <c r="C58" s="42"/>
      <c r="D58" s="42"/>
      <c r="E58" s="42"/>
      <c r="F58" s="42"/>
      <c r="G58" s="42"/>
      <c r="H58" s="42"/>
      <c r="I58" s="42"/>
    </row>
    <row r="59" spans="1:9">
      <c r="A59" s="42"/>
      <c r="B59" s="42"/>
      <c r="C59" s="42"/>
      <c r="D59" s="42"/>
      <c r="E59" s="42"/>
      <c r="F59" s="42"/>
      <c r="G59" s="42"/>
      <c r="H59" s="42"/>
      <c r="I59" s="42"/>
    </row>
    <row r="60" spans="1:9">
      <c r="A60" s="42"/>
      <c r="B60" s="42"/>
      <c r="C60" s="42"/>
      <c r="D60" s="42"/>
      <c r="E60" s="42"/>
      <c r="F60" s="42"/>
      <c r="G60" s="42"/>
      <c r="H60" s="42"/>
      <c r="I60" s="42"/>
    </row>
    <row r="61" spans="1:9">
      <c r="A61" s="42"/>
      <c r="B61" s="42"/>
      <c r="C61" s="42"/>
      <c r="D61" s="42"/>
      <c r="E61" s="42"/>
      <c r="F61" s="42"/>
      <c r="G61" s="42"/>
      <c r="H61" s="42"/>
      <c r="I61" s="42"/>
    </row>
    <row r="62" spans="1:9">
      <c r="A62" s="42"/>
      <c r="B62" s="42"/>
      <c r="C62" s="42"/>
      <c r="D62" s="42"/>
      <c r="E62" s="42"/>
      <c r="F62" s="42"/>
      <c r="G62" s="42"/>
      <c r="H62" s="42"/>
      <c r="I62" s="42"/>
    </row>
    <row r="63" spans="1:9">
      <c r="A63" s="42"/>
      <c r="B63" s="42"/>
      <c r="C63" s="42"/>
      <c r="D63" s="42"/>
      <c r="E63" s="42"/>
      <c r="F63" s="42"/>
      <c r="G63" s="42"/>
      <c r="H63" s="42"/>
      <c r="I63" s="42"/>
    </row>
    <row r="64" spans="1:9">
      <c r="A64" s="42"/>
      <c r="B64" s="42"/>
      <c r="C64" s="42"/>
      <c r="D64" s="42"/>
      <c r="E64" s="42"/>
      <c r="F64" s="42"/>
      <c r="G64" s="42"/>
      <c r="H64" s="42"/>
      <c r="I64" s="42"/>
    </row>
    <row r="65" spans="1:9">
      <c r="A65" s="42"/>
      <c r="B65" s="42"/>
      <c r="C65" s="42"/>
      <c r="D65" s="42"/>
      <c r="E65" s="42"/>
      <c r="F65" s="42"/>
      <c r="G65" s="42"/>
      <c r="H65" s="42"/>
      <c r="I65" s="42"/>
    </row>
    <row r="66" spans="1:9">
      <c r="A66" s="42"/>
      <c r="B66" s="42"/>
      <c r="C66" s="42"/>
      <c r="D66" s="42"/>
      <c r="E66" s="42"/>
      <c r="F66" s="42"/>
      <c r="G66" s="42"/>
      <c r="H66" s="42"/>
      <c r="I66" s="42"/>
    </row>
    <row r="67" spans="1:9">
      <c r="A67" s="42"/>
      <c r="B67" s="42"/>
      <c r="C67" s="42"/>
      <c r="D67" s="42"/>
      <c r="E67" s="42"/>
      <c r="F67" s="42"/>
      <c r="G67" s="42"/>
      <c r="H67" s="42"/>
      <c r="I67" s="42"/>
    </row>
  </sheetData>
  <mergeCells count="3">
    <mergeCell ref="A5:I5"/>
    <mergeCell ref="C32:E32"/>
    <mergeCell ref="C25:I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9"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1:G30"/>
  <sheetViews>
    <sheetView view="pageBreakPreview" zoomScaleNormal="100" zoomScaleSheetLayoutView="100" workbookViewId="0">
      <selection activeCell="J11" sqref="J11"/>
    </sheetView>
  </sheetViews>
  <sheetFormatPr defaultRowHeight="18.75"/>
  <cols>
    <col min="1" max="1" width="1.25" style="16" customWidth="1"/>
    <col min="2" max="2" width="25.625" style="16" customWidth="1"/>
    <col min="3" max="3" width="19.75" style="16" customWidth="1"/>
    <col min="4" max="4" width="38.625" style="16" customWidth="1"/>
    <col min="5" max="5" width="2.625" style="16" customWidth="1"/>
    <col min="6" max="6" width="1.25" style="16" customWidth="1"/>
    <col min="7" max="256" width="9" style="16"/>
    <col min="257" max="257" width="1.25" style="16" customWidth="1"/>
    <col min="258" max="258" width="25.625" style="16" customWidth="1"/>
    <col min="259" max="259" width="19.75" style="16" customWidth="1"/>
    <col min="260" max="260" width="38.625" style="16" customWidth="1"/>
    <col min="261" max="261" width="2.625" style="16" customWidth="1"/>
    <col min="262" max="262" width="1.25" style="16" customWidth="1"/>
    <col min="263" max="512" width="9" style="16"/>
    <col min="513" max="513" width="1.25" style="16" customWidth="1"/>
    <col min="514" max="514" width="25.625" style="16" customWidth="1"/>
    <col min="515" max="515" width="19.75" style="16" customWidth="1"/>
    <col min="516" max="516" width="38.625" style="16" customWidth="1"/>
    <col min="517" max="517" width="2.625" style="16" customWidth="1"/>
    <col min="518" max="518" width="1.25" style="16" customWidth="1"/>
    <col min="519" max="768" width="9" style="16"/>
    <col min="769" max="769" width="1.25" style="16" customWidth="1"/>
    <col min="770" max="770" width="25.625" style="16" customWidth="1"/>
    <col min="771" max="771" width="19.75" style="16" customWidth="1"/>
    <col min="772" max="772" width="38.625" style="16" customWidth="1"/>
    <col min="773" max="773" width="2.625" style="16" customWidth="1"/>
    <col min="774" max="774" width="1.25" style="16" customWidth="1"/>
    <col min="775" max="1024" width="9" style="16"/>
    <col min="1025" max="1025" width="1.25" style="16" customWidth="1"/>
    <col min="1026" max="1026" width="25.625" style="16" customWidth="1"/>
    <col min="1027" max="1027" width="19.75" style="16" customWidth="1"/>
    <col min="1028" max="1028" width="38.625" style="16" customWidth="1"/>
    <col min="1029" max="1029" width="2.625" style="16" customWidth="1"/>
    <col min="1030" max="1030" width="1.25" style="16" customWidth="1"/>
    <col min="1031" max="1280" width="9" style="16"/>
    <col min="1281" max="1281" width="1.25" style="16" customWidth="1"/>
    <col min="1282" max="1282" width="25.625" style="16" customWidth="1"/>
    <col min="1283" max="1283" width="19.75" style="16" customWidth="1"/>
    <col min="1284" max="1284" width="38.625" style="16" customWidth="1"/>
    <col min="1285" max="1285" width="2.625" style="16" customWidth="1"/>
    <col min="1286" max="1286" width="1.25" style="16" customWidth="1"/>
    <col min="1287" max="1536" width="9" style="16"/>
    <col min="1537" max="1537" width="1.25" style="16" customWidth="1"/>
    <col min="1538" max="1538" width="25.625" style="16" customWidth="1"/>
    <col min="1539" max="1539" width="19.75" style="16" customWidth="1"/>
    <col min="1540" max="1540" width="38.625" style="16" customWidth="1"/>
    <col min="1541" max="1541" width="2.625" style="16" customWidth="1"/>
    <col min="1542" max="1542" width="1.25" style="16" customWidth="1"/>
    <col min="1543" max="1792" width="9" style="16"/>
    <col min="1793" max="1793" width="1.25" style="16" customWidth="1"/>
    <col min="1794" max="1794" width="25.625" style="16" customWidth="1"/>
    <col min="1795" max="1795" width="19.75" style="16" customWidth="1"/>
    <col min="1796" max="1796" width="38.625" style="16" customWidth="1"/>
    <col min="1797" max="1797" width="2.625" style="16" customWidth="1"/>
    <col min="1798" max="1798" width="1.25" style="16" customWidth="1"/>
    <col min="1799" max="2048" width="9" style="16"/>
    <col min="2049" max="2049" width="1.25" style="16" customWidth="1"/>
    <col min="2050" max="2050" width="25.625" style="16" customWidth="1"/>
    <col min="2051" max="2051" width="19.75" style="16" customWidth="1"/>
    <col min="2052" max="2052" width="38.625" style="16" customWidth="1"/>
    <col min="2053" max="2053" width="2.625" style="16" customWidth="1"/>
    <col min="2054" max="2054" width="1.25" style="16" customWidth="1"/>
    <col min="2055" max="2304" width="9" style="16"/>
    <col min="2305" max="2305" width="1.25" style="16" customWidth="1"/>
    <col min="2306" max="2306" width="25.625" style="16" customWidth="1"/>
    <col min="2307" max="2307" width="19.75" style="16" customWidth="1"/>
    <col min="2308" max="2308" width="38.625" style="16" customWidth="1"/>
    <col min="2309" max="2309" width="2.625" style="16" customWidth="1"/>
    <col min="2310" max="2310" width="1.25" style="16" customWidth="1"/>
    <col min="2311" max="2560" width="9" style="16"/>
    <col min="2561" max="2561" width="1.25" style="16" customWidth="1"/>
    <col min="2562" max="2562" width="25.625" style="16" customWidth="1"/>
    <col min="2563" max="2563" width="19.75" style="16" customWidth="1"/>
    <col min="2564" max="2564" width="38.625" style="16" customWidth="1"/>
    <col min="2565" max="2565" width="2.625" style="16" customWidth="1"/>
    <col min="2566" max="2566" width="1.25" style="16" customWidth="1"/>
    <col min="2567" max="2816" width="9" style="16"/>
    <col min="2817" max="2817" width="1.25" style="16" customWidth="1"/>
    <col min="2818" max="2818" width="25.625" style="16" customWidth="1"/>
    <col min="2819" max="2819" width="19.75" style="16" customWidth="1"/>
    <col min="2820" max="2820" width="38.625" style="16" customWidth="1"/>
    <col min="2821" max="2821" width="2.625" style="16" customWidth="1"/>
    <col min="2822" max="2822" width="1.25" style="16" customWidth="1"/>
    <col min="2823" max="3072" width="9" style="16"/>
    <col min="3073" max="3073" width="1.25" style="16" customWidth="1"/>
    <col min="3074" max="3074" width="25.625" style="16" customWidth="1"/>
    <col min="3075" max="3075" width="19.75" style="16" customWidth="1"/>
    <col min="3076" max="3076" width="38.625" style="16" customWidth="1"/>
    <col min="3077" max="3077" width="2.625" style="16" customWidth="1"/>
    <col min="3078" max="3078" width="1.25" style="16" customWidth="1"/>
    <col min="3079" max="3328" width="9" style="16"/>
    <col min="3329" max="3329" width="1.25" style="16" customWidth="1"/>
    <col min="3330" max="3330" width="25.625" style="16" customWidth="1"/>
    <col min="3331" max="3331" width="19.75" style="16" customWidth="1"/>
    <col min="3332" max="3332" width="38.625" style="16" customWidth="1"/>
    <col min="3333" max="3333" width="2.625" style="16" customWidth="1"/>
    <col min="3334" max="3334" width="1.25" style="16" customWidth="1"/>
    <col min="3335" max="3584" width="9" style="16"/>
    <col min="3585" max="3585" width="1.25" style="16" customWidth="1"/>
    <col min="3586" max="3586" width="25.625" style="16" customWidth="1"/>
    <col min="3587" max="3587" width="19.75" style="16" customWidth="1"/>
    <col min="3588" max="3588" width="38.625" style="16" customWidth="1"/>
    <col min="3589" max="3589" width="2.625" style="16" customWidth="1"/>
    <col min="3590" max="3590" width="1.25" style="16" customWidth="1"/>
    <col min="3591" max="3840" width="9" style="16"/>
    <col min="3841" max="3841" width="1.25" style="16" customWidth="1"/>
    <col min="3842" max="3842" width="25.625" style="16" customWidth="1"/>
    <col min="3843" max="3843" width="19.75" style="16" customWidth="1"/>
    <col min="3844" max="3844" width="38.625" style="16" customWidth="1"/>
    <col min="3845" max="3845" width="2.625" style="16" customWidth="1"/>
    <col min="3846" max="3846" width="1.25" style="16" customWidth="1"/>
    <col min="3847" max="4096" width="9" style="16"/>
    <col min="4097" max="4097" width="1.25" style="16" customWidth="1"/>
    <col min="4098" max="4098" width="25.625" style="16" customWidth="1"/>
    <col min="4099" max="4099" width="19.75" style="16" customWidth="1"/>
    <col min="4100" max="4100" width="38.625" style="16" customWidth="1"/>
    <col min="4101" max="4101" width="2.625" style="16" customWidth="1"/>
    <col min="4102" max="4102" width="1.25" style="16" customWidth="1"/>
    <col min="4103" max="4352" width="9" style="16"/>
    <col min="4353" max="4353" width="1.25" style="16" customWidth="1"/>
    <col min="4354" max="4354" width="25.625" style="16" customWidth="1"/>
    <col min="4355" max="4355" width="19.75" style="16" customWidth="1"/>
    <col min="4356" max="4356" width="38.625" style="16" customWidth="1"/>
    <col min="4357" max="4357" width="2.625" style="16" customWidth="1"/>
    <col min="4358" max="4358" width="1.25" style="16" customWidth="1"/>
    <col min="4359" max="4608" width="9" style="16"/>
    <col min="4609" max="4609" width="1.25" style="16" customWidth="1"/>
    <col min="4610" max="4610" width="25.625" style="16" customWidth="1"/>
    <col min="4611" max="4611" width="19.75" style="16" customWidth="1"/>
    <col min="4612" max="4612" width="38.625" style="16" customWidth="1"/>
    <col min="4613" max="4613" width="2.625" style="16" customWidth="1"/>
    <col min="4614" max="4614" width="1.25" style="16" customWidth="1"/>
    <col min="4615" max="4864" width="9" style="16"/>
    <col min="4865" max="4865" width="1.25" style="16" customWidth="1"/>
    <col min="4866" max="4866" width="25.625" style="16" customWidth="1"/>
    <col min="4867" max="4867" width="19.75" style="16" customWidth="1"/>
    <col min="4868" max="4868" width="38.625" style="16" customWidth="1"/>
    <col min="4869" max="4869" width="2.625" style="16" customWidth="1"/>
    <col min="4870" max="4870" width="1.25" style="16" customWidth="1"/>
    <col min="4871" max="5120" width="9" style="16"/>
    <col min="5121" max="5121" width="1.25" style="16" customWidth="1"/>
    <col min="5122" max="5122" width="25.625" style="16" customWidth="1"/>
    <col min="5123" max="5123" width="19.75" style="16" customWidth="1"/>
    <col min="5124" max="5124" width="38.625" style="16" customWidth="1"/>
    <col min="5125" max="5125" width="2.625" style="16" customWidth="1"/>
    <col min="5126" max="5126" width="1.25" style="16" customWidth="1"/>
    <col min="5127" max="5376" width="9" style="16"/>
    <col min="5377" max="5377" width="1.25" style="16" customWidth="1"/>
    <col min="5378" max="5378" width="25.625" style="16" customWidth="1"/>
    <col min="5379" max="5379" width="19.75" style="16" customWidth="1"/>
    <col min="5380" max="5380" width="38.625" style="16" customWidth="1"/>
    <col min="5381" max="5381" width="2.625" style="16" customWidth="1"/>
    <col min="5382" max="5382" width="1.25" style="16" customWidth="1"/>
    <col min="5383" max="5632" width="9" style="16"/>
    <col min="5633" max="5633" width="1.25" style="16" customWidth="1"/>
    <col min="5634" max="5634" width="25.625" style="16" customWidth="1"/>
    <col min="5635" max="5635" width="19.75" style="16" customWidth="1"/>
    <col min="5636" max="5636" width="38.625" style="16" customWidth="1"/>
    <col min="5637" max="5637" width="2.625" style="16" customWidth="1"/>
    <col min="5638" max="5638" width="1.25" style="16" customWidth="1"/>
    <col min="5639" max="5888" width="9" style="16"/>
    <col min="5889" max="5889" width="1.25" style="16" customWidth="1"/>
    <col min="5890" max="5890" width="25.625" style="16" customWidth="1"/>
    <col min="5891" max="5891" width="19.75" style="16" customWidth="1"/>
    <col min="5892" max="5892" width="38.625" style="16" customWidth="1"/>
    <col min="5893" max="5893" width="2.625" style="16" customWidth="1"/>
    <col min="5894" max="5894" width="1.25" style="16" customWidth="1"/>
    <col min="5895" max="6144" width="9" style="16"/>
    <col min="6145" max="6145" width="1.25" style="16" customWidth="1"/>
    <col min="6146" max="6146" width="25.625" style="16" customWidth="1"/>
    <col min="6147" max="6147" width="19.75" style="16" customWidth="1"/>
    <col min="6148" max="6148" width="38.625" style="16" customWidth="1"/>
    <col min="6149" max="6149" width="2.625" style="16" customWidth="1"/>
    <col min="6150" max="6150" width="1.25" style="16" customWidth="1"/>
    <col min="6151" max="6400" width="9" style="16"/>
    <col min="6401" max="6401" width="1.25" style="16" customWidth="1"/>
    <col min="6402" max="6402" width="25.625" style="16" customWidth="1"/>
    <col min="6403" max="6403" width="19.75" style="16" customWidth="1"/>
    <col min="6404" max="6404" width="38.625" style="16" customWidth="1"/>
    <col min="6405" max="6405" width="2.625" style="16" customWidth="1"/>
    <col min="6406" max="6406" width="1.25" style="16" customWidth="1"/>
    <col min="6407" max="6656" width="9" style="16"/>
    <col min="6657" max="6657" width="1.25" style="16" customWidth="1"/>
    <col min="6658" max="6658" width="25.625" style="16" customWidth="1"/>
    <col min="6659" max="6659" width="19.75" style="16" customWidth="1"/>
    <col min="6660" max="6660" width="38.625" style="16" customWidth="1"/>
    <col min="6661" max="6661" width="2.625" style="16" customWidth="1"/>
    <col min="6662" max="6662" width="1.25" style="16" customWidth="1"/>
    <col min="6663" max="6912" width="9" style="16"/>
    <col min="6913" max="6913" width="1.25" style="16" customWidth="1"/>
    <col min="6914" max="6914" width="25.625" style="16" customWidth="1"/>
    <col min="6915" max="6915" width="19.75" style="16" customWidth="1"/>
    <col min="6916" max="6916" width="38.625" style="16" customWidth="1"/>
    <col min="6917" max="6917" width="2.625" style="16" customWidth="1"/>
    <col min="6918" max="6918" width="1.25" style="16" customWidth="1"/>
    <col min="6919" max="7168" width="9" style="16"/>
    <col min="7169" max="7169" width="1.25" style="16" customWidth="1"/>
    <col min="7170" max="7170" width="25.625" style="16" customWidth="1"/>
    <col min="7171" max="7171" width="19.75" style="16" customWidth="1"/>
    <col min="7172" max="7172" width="38.625" style="16" customWidth="1"/>
    <col min="7173" max="7173" width="2.625" style="16" customWidth="1"/>
    <col min="7174" max="7174" width="1.25" style="16" customWidth="1"/>
    <col min="7175" max="7424" width="9" style="16"/>
    <col min="7425" max="7425" width="1.25" style="16" customWidth="1"/>
    <col min="7426" max="7426" width="25.625" style="16" customWidth="1"/>
    <col min="7427" max="7427" width="19.75" style="16" customWidth="1"/>
    <col min="7428" max="7428" width="38.625" style="16" customWidth="1"/>
    <col min="7429" max="7429" width="2.625" style="16" customWidth="1"/>
    <col min="7430" max="7430" width="1.25" style="16" customWidth="1"/>
    <col min="7431" max="7680" width="9" style="16"/>
    <col min="7681" max="7681" width="1.25" style="16" customWidth="1"/>
    <col min="7682" max="7682" width="25.625" style="16" customWidth="1"/>
    <col min="7683" max="7683" width="19.75" style="16" customWidth="1"/>
    <col min="7684" max="7684" width="38.625" style="16" customWidth="1"/>
    <col min="7685" max="7685" width="2.625" style="16" customWidth="1"/>
    <col min="7686" max="7686" width="1.25" style="16" customWidth="1"/>
    <col min="7687" max="7936" width="9" style="16"/>
    <col min="7937" max="7937" width="1.25" style="16" customWidth="1"/>
    <col min="7938" max="7938" width="25.625" style="16" customWidth="1"/>
    <col min="7939" max="7939" width="19.75" style="16" customWidth="1"/>
    <col min="7940" max="7940" width="38.625" style="16" customWidth="1"/>
    <col min="7941" max="7941" width="2.625" style="16" customWidth="1"/>
    <col min="7942" max="7942" width="1.25" style="16" customWidth="1"/>
    <col min="7943" max="8192" width="9" style="16"/>
    <col min="8193" max="8193" width="1.25" style="16" customWidth="1"/>
    <col min="8194" max="8194" width="25.625" style="16" customWidth="1"/>
    <col min="8195" max="8195" width="19.75" style="16" customWidth="1"/>
    <col min="8196" max="8196" width="38.625" style="16" customWidth="1"/>
    <col min="8197" max="8197" width="2.625" style="16" customWidth="1"/>
    <col min="8198" max="8198" width="1.25" style="16" customWidth="1"/>
    <col min="8199" max="8448" width="9" style="16"/>
    <col min="8449" max="8449" width="1.25" style="16" customWidth="1"/>
    <col min="8450" max="8450" width="25.625" style="16" customWidth="1"/>
    <col min="8451" max="8451" width="19.75" style="16" customWidth="1"/>
    <col min="8452" max="8452" width="38.625" style="16" customWidth="1"/>
    <col min="8453" max="8453" width="2.625" style="16" customWidth="1"/>
    <col min="8454" max="8454" width="1.25" style="16" customWidth="1"/>
    <col min="8455" max="8704" width="9" style="16"/>
    <col min="8705" max="8705" width="1.25" style="16" customWidth="1"/>
    <col min="8706" max="8706" width="25.625" style="16" customWidth="1"/>
    <col min="8707" max="8707" width="19.75" style="16" customWidth="1"/>
    <col min="8708" max="8708" width="38.625" style="16" customWidth="1"/>
    <col min="8709" max="8709" width="2.625" style="16" customWidth="1"/>
    <col min="8710" max="8710" width="1.25" style="16" customWidth="1"/>
    <col min="8711" max="8960" width="9" style="16"/>
    <col min="8961" max="8961" width="1.25" style="16" customWidth="1"/>
    <col min="8962" max="8962" width="25.625" style="16" customWidth="1"/>
    <col min="8963" max="8963" width="19.75" style="16" customWidth="1"/>
    <col min="8964" max="8964" width="38.625" style="16" customWidth="1"/>
    <col min="8965" max="8965" width="2.625" style="16" customWidth="1"/>
    <col min="8966" max="8966" width="1.25" style="16" customWidth="1"/>
    <col min="8967" max="9216" width="9" style="16"/>
    <col min="9217" max="9217" width="1.25" style="16" customWidth="1"/>
    <col min="9218" max="9218" width="25.625" style="16" customWidth="1"/>
    <col min="9219" max="9219" width="19.75" style="16" customWidth="1"/>
    <col min="9220" max="9220" width="38.625" style="16" customWidth="1"/>
    <col min="9221" max="9221" width="2.625" style="16" customWidth="1"/>
    <col min="9222" max="9222" width="1.25" style="16" customWidth="1"/>
    <col min="9223" max="9472" width="9" style="16"/>
    <col min="9473" max="9473" width="1.25" style="16" customWidth="1"/>
    <col min="9474" max="9474" width="25.625" style="16" customWidth="1"/>
    <col min="9475" max="9475" width="19.75" style="16" customWidth="1"/>
    <col min="9476" max="9476" width="38.625" style="16" customWidth="1"/>
    <col min="9477" max="9477" width="2.625" style="16" customWidth="1"/>
    <col min="9478" max="9478" width="1.25" style="16" customWidth="1"/>
    <col min="9479" max="9728" width="9" style="16"/>
    <col min="9729" max="9729" width="1.25" style="16" customWidth="1"/>
    <col min="9730" max="9730" width="25.625" style="16" customWidth="1"/>
    <col min="9731" max="9731" width="19.75" style="16" customWidth="1"/>
    <col min="9732" max="9732" width="38.625" style="16" customWidth="1"/>
    <col min="9733" max="9733" width="2.625" style="16" customWidth="1"/>
    <col min="9734" max="9734" width="1.25" style="16" customWidth="1"/>
    <col min="9735" max="9984" width="9" style="16"/>
    <col min="9985" max="9985" width="1.25" style="16" customWidth="1"/>
    <col min="9986" max="9986" width="25.625" style="16" customWidth="1"/>
    <col min="9987" max="9987" width="19.75" style="16" customWidth="1"/>
    <col min="9988" max="9988" width="38.625" style="16" customWidth="1"/>
    <col min="9989" max="9989" width="2.625" style="16" customWidth="1"/>
    <col min="9990" max="9990" width="1.25" style="16" customWidth="1"/>
    <col min="9991" max="10240" width="9" style="16"/>
    <col min="10241" max="10241" width="1.25" style="16" customWidth="1"/>
    <col min="10242" max="10242" width="25.625" style="16" customWidth="1"/>
    <col min="10243" max="10243" width="19.75" style="16" customWidth="1"/>
    <col min="10244" max="10244" width="38.625" style="16" customWidth="1"/>
    <col min="10245" max="10245" width="2.625" style="16" customWidth="1"/>
    <col min="10246" max="10246" width="1.25" style="16" customWidth="1"/>
    <col min="10247" max="10496" width="9" style="16"/>
    <col min="10497" max="10497" width="1.25" style="16" customWidth="1"/>
    <col min="10498" max="10498" width="25.625" style="16" customWidth="1"/>
    <col min="10499" max="10499" width="19.75" style="16" customWidth="1"/>
    <col min="10500" max="10500" width="38.625" style="16" customWidth="1"/>
    <col min="10501" max="10501" width="2.625" style="16" customWidth="1"/>
    <col min="10502" max="10502" width="1.25" style="16" customWidth="1"/>
    <col min="10503" max="10752" width="9" style="16"/>
    <col min="10753" max="10753" width="1.25" style="16" customWidth="1"/>
    <col min="10754" max="10754" width="25.625" style="16" customWidth="1"/>
    <col min="10755" max="10755" width="19.75" style="16" customWidth="1"/>
    <col min="10756" max="10756" width="38.625" style="16" customWidth="1"/>
    <col min="10757" max="10757" width="2.625" style="16" customWidth="1"/>
    <col min="10758" max="10758" width="1.25" style="16" customWidth="1"/>
    <col min="10759" max="11008" width="9" style="16"/>
    <col min="11009" max="11009" width="1.25" style="16" customWidth="1"/>
    <col min="11010" max="11010" width="25.625" style="16" customWidth="1"/>
    <col min="11011" max="11011" width="19.75" style="16" customWidth="1"/>
    <col min="11012" max="11012" width="38.625" style="16" customWidth="1"/>
    <col min="11013" max="11013" width="2.625" style="16" customWidth="1"/>
    <col min="11014" max="11014" width="1.25" style="16" customWidth="1"/>
    <col min="11015" max="11264" width="9" style="16"/>
    <col min="11265" max="11265" width="1.25" style="16" customWidth="1"/>
    <col min="11266" max="11266" width="25.625" style="16" customWidth="1"/>
    <col min="11267" max="11267" width="19.75" style="16" customWidth="1"/>
    <col min="11268" max="11268" width="38.625" style="16" customWidth="1"/>
    <col min="11269" max="11269" width="2.625" style="16" customWidth="1"/>
    <col min="11270" max="11270" width="1.25" style="16" customWidth="1"/>
    <col min="11271" max="11520" width="9" style="16"/>
    <col min="11521" max="11521" width="1.25" style="16" customWidth="1"/>
    <col min="11522" max="11522" width="25.625" style="16" customWidth="1"/>
    <col min="11523" max="11523" width="19.75" style="16" customWidth="1"/>
    <col min="11524" max="11524" width="38.625" style="16" customWidth="1"/>
    <col min="11525" max="11525" width="2.625" style="16" customWidth="1"/>
    <col min="11526" max="11526" width="1.25" style="16" customWidth="1"/>
    <col min="11527" max="11776" width="9" style="16"/>
    <col min="11777" max="11777" width="1.25" style="16" customWidth="1"/>
    <col min="11778" max="11778" width="25.625" style="16" customWidth="1"/>
    <col min="11779" max="11779" width="19.75" style="16" customWidth="1"/>
    <col min="11780" max="11780" width="38.625" style="16" customWidth="1"/>
    <col min="11781" max="11781" width="2.625" style="16" customWidth="1"/>
    <col min="11782" max="11782" width="1.25" style="16" customWidth="1"/>
    <col min="11783" max="12032" width="9" style="16"/>
    <col min="12033" max="12033" width="1.25" style="16" customWidth="1"/>
    <col min="12034" max="12034" width="25.625" style="16" customWidth="1"/>
    <col min="12035" max="12035" width="19.75" style="16" customWidth="1"/>
    <col min="12036" max="12036" width="38.625" style="16" customWidth="1"/>
    <col min="12037" max="12037" width="2.625" style="16" customWidth="1"/>
    <col min="12038" max="12038" width="1.25" style="16" customWidth="1"/>
    <col min="12039" max="12288" width="9" style="16"/>
    <col min="12289" max="12289" width="1.25" style="16" customWidth="1"/>
    <col min="12290" max="12290" width="25.625" style="16" customWidth="1"/>
    <col min="12291" max="12291" width="19.75" style="16" customWidth="1"/>
    <col min="12292" max="12292" width="38.625" style="16" customWidth="1"/>
    <col min="12293" max="12293" width="2.625" style="16" customWidth="1"/>
    <col min="12294" max="12294" width="1.25" style="16" customWidth="1"/>
    <col min="12295" max="12544" width="9" style="16"/>
    <col min="12545" max="12545" width="1.25" style="16" customWidth="1"/>
    <col min="12546" max="12546" width="25.625" style="16" customWidth="1"/>
    <col min="12547" max="12547" width="19.75" style="16" customWidth="1"/>
    <col min="12548" max="12548" width="38.625" style="16" customWidth="1"/>
    <col min="12549" max="12549" width="2.625" style="16" customWidth="1"/>
    <col min="12550" max="12550" width="1.25" style="16" customWidth="1"/>
    <col min="12551" max="12800" width="9" style="16"/>
    <col min="12801" max="12801" width="1.25" style="16" customWidth="1"/>
    <col min="12802" max="12802" width="25.625" style="16" customWidth="1"/>
    <col min="12803" max="12803" width="19.75" style="16" customWidth="1"/>
    <col min="12804" max="12804" width="38.625" style="16" customWidth="1"/>
    <col min="12805" max="12805" width="2.625" style="16" customWidth="1"/>
    <col min="12806" max="12806" width="1.25" style="16" customWidth="1"/>
    <col min="12807" max="13056" width="9" style="16"/>
    <col min="13057" max="13057" width="1.25" style="16" customWidth="1"/>
    <col min="13058" max="13058" width="25.625" style="16" customWidth="1"/>
    <col min="13059" max="13059" width="19.75" style="16" customWidth="1"/>
    <col min="13060" max="13060" width="38.625" style="16" customWidth="1"/>
    <col min="13061" max="13061" width="2.625" style="16" customWidth="1"/>
    <col min="13062" max="13062" width="1.25" style="16" customWidth="1"/>
    <col min="13063" max="13312" width="9" style="16"/>
    <col min="13313" max="13313" width="1.25" style="16" customWidth="1"/>
    <col min="13314" max="13314" width="25.625" style="16" customWidth="1"/>
    <col min="13315" max="13315" width="19.75" style="16" customWidth="1"/>
    <col min="13316" max="13316" width="38.625" style="16" customWidth="1"/>
    <col min="13317" max="13317" width="2.625" style="16" customWidth="1"/>
    <col min="13318" max="13318" width="1.25" style="16" customWidth="1"/>
    <col min="13319" max="13568" width="9" style="16"/>
    <col min="13569" max="13569" width="1.25" style="16" customWidth="1"/>
    <col min="13570" max="13570" width="25.625" style="16" customWidth="1"/>
    <col min="13571" max="13571" width="19.75" style="16" customWidth="1"/>
    <col min="13572" max="13572" width="38.625" style="16" customWidth="1"/>
    <col min="13573" max="13573" width="2.625" style="16" customWidth="1"/>
    <col min="13574" max="13574" width="1.25" style="16" customWidth="1"/>
    <col min="13575" max="13824" width="9" style="16"/>
    <col min="13825" max="13825" width="1.25" style="16" customWidth="1"/>
    <col min="13826" max="13826" width="25.625" style="16" customWidth="1"/>
    <col min="13827" max="13827" width="19.75" style="16" customWidth="1"/>
    <col min="13828" max="13828" width="38.625" style="16" customWidth="1"/>
    <col min="13829" max="13829" width="2.625" style="16" customWidth="1"/>
    <col min="13830" max="13830" width="1.25" style="16" customWidth="1"/>
    <col min="13831" max="14080" width="9" style="16"/>
    <col min="14081" max="14081" width="1.25" style="16" customWidth="1"/>
    <col min="14082" max="14082" width="25.625" style="16" customWidth="1"/>
    <col min="14083" max="14083" width="19.75" style="16" customWidth="1"/>
    <col min="14084" max="14084" width="38.625" style="16" customWidth="1"/>
    <col min="14085" max="14085" width="2.625" style="16" customWidth="1"/>
    <col min="14086" max="14086" width="1.25" style="16" customWidth="1"/>
    <col min="14087" max="14336" width="9" style="16"/>
    <col min="14337" max="14337" width="1.25" style="16" customWidth="1"/>
    <col min="14338" max="14338" width="25.625" style="16" customWidth="1"/>
    <col min="14339" max="14339" width="19.75" style="16" customWidth="1"/>
    <col min="14340" max="14340" width="38.625" style="16" customWidth="1"/>
    <col min="14341" max="14341" width="2.625" style="16" customWidth="1"/>
    <col min="14342" max="14342" width="1.25" style="16" customWidth="1"/>
    <col min="14343" max="14592" width="9" style="16"/>
    <col min="14593" max="14593" width="1.25" style="16" customWidth="1"/>
    <col min="14594" max="14594" width="25.625" style="16" customWidth="1"/>
    <col min="14595" max="14595" width="19.75" style="16" customWidth="1"/>
    <col min="14596" max="14596" width="38.625" style="16" customWidth="1"/>
    <col min="14597" max="14597" width="2.625" style="16" customWidth="1"/>
    <col min="14598" max="14598" width="1.25" style="16" customWidth="1"/>
    <col min="14599" max="14848" width="9" style="16"/>
    <col min="14849" max="14849" width="1.25" style="16" customWidth="1"/>
    <col min="14850" max="14850" width="25.625" style="16" customWidth="1"/>
    <col min="14851" max="14851" width="19.75" style="16" customWidth="1"/>
    <col min="14852" max="14852" width="38.625" style="16" customWidth="1"/>
    <col min="14853" max="14853" width="2.625" style="16" customWidth="1"/>
    <col min="14854" max="14854" width="1.25" style="16" customWidth="1"/>
    <col min="14855" max="15104" width="9" style="16"/>
    <col min="15105" max="15105" width="1.25" style="16" customWidth="1"/>
    <col min="15106" max="15106" width="25.625" style="16" customWidth="1"/>
    <col min="15107" max="15107" width="19.75" style="16" customWidth="1"/>
    <col min="15108" max="15108" width="38.625" style="16" customWidth="1"/>
    <col min="15109" max="15109" width="2.625" style="16" customWidth="1"/>
    <col min="15110" max="15110" width="1.25" style="16" customWidth="1"/>
    <col min="15111" max="15360" width="9" style="16"/>
    <col min="15361" max="15361" width="1.25" style="16" customWidth="1"/>
    <col min="15362" max="15362" width="25.625" style="16" customWidth="1"/>
    <col min="15363" max="15363" width="19.75" style="16" customWidth="1"/>
    <col min="15364" max="15364" width="38.625" style="16" customWidth="1"/>
    <col min="15365" max="15365" width="2.625" style="16" customWidth="1"/>
    <col min="15366" max="15366" width="1.25" style="16" customWidth="1"/>
    <col min="15367" max="15616" width="9" style="16"/>
    <col min="15617" max="15617" width="1.25" style="16" customWidth="1"/>
    <col min="15618" max="15618" width="25.625" style="16" customWidth="1"/>
    <col min="15619" max="15619" width="19.75" style="16" customWidth="1"/>
    <col min="15620" max="15620" width="38.625" style="16" customWidth="1"/>
    <col min="15621" max="15621" width="2.625" style="16" customWidth="1"/>
    <col min="15622" max="15622" width="1.25" style="16" customWidth="1"/>
    <col min="15623" max="15872" width="9" style="16"/>
    <col min="15873" max="15873" width="1.25" style="16" customWidth="1"/>
    <col min="15874" max="15874" width="25.625" style="16" customWidth="1"/>
    <col min="15875" max="15875" width="19.75" style="16" customWidth="1"/>
    <col min="15876" max="15876" width="38.625" style="16" customWidth="1"/>
    <col min="15877" max="15877" width="2.625" style="16" customWidth="1"/>
    <col min="15878" max="15878" width="1.25" style="16" customWidth="1"/>
    <col min="15879" max="16128" width="9" style="16"/>
    <col min="16129" max="16129" width="1.25" style="16" customWidth="1"/>
    <col min="16130" max="16130" width="25.625" style="16" customWidth="1"/>
    <col min="16131" max="16131" width="19.75" style="16" customWidth="1"/>
    <col min="16132" max="16132" width="38.625" style="16" customWidth="1"/>
    <col min="16133" max="16133" width="2.625" style="16" customWidth="1"/>
    <col min="16134" max="16134" width="1.25" style="16" customWidth="1"/>
    <col min="16135" max="16384" width="9" style="16"/>
  </cols>
  <sheetData>
    <row r="1" spans="2:7" ht="5.0999999999999996" customHeight="1"/>
    <row r="2" spans="2:7" ht="18.75" customHeight="1">
      <c r="B2" s="17" t="s">
        <v>7</v>
      </c>
      <c r="C2" s="17"/>
      <c r="D2" s="18" t="s">
        <v>8</v>
      </c>
      <c r="E2" s="17"/>
    </row>
    <row r="3" spans="2:7" ht="14.25" customHeight="1">
      <c r="B3" s="19"/>
      <c r="C3" s="19"/>
      <c r="D3" s="19"/>
      <c r="E3" s="19"/>
    </row>
    <row r="4" spans="2:7" ht="50.1" customHeight="1">
      <c r="B4" s="182" t="s">
        <v>9</v>
      </c>
      <c r="C4" s="182"/>
      <c r="D4" s="182"/>
      <c r="E4" s="182"/>
      <c r="F4" s="20"/>
      <c r="G4" s="21"/>
    </row>
    <row r="5" spans="2:7" ht="44.25" customHeight="1">
      <c r="B5" s="22"/>
      <c r="C5" s="22"/>
      <c r="D5" s="22"/>
    </row>
    <row r="6" spans="2:7" ht="24.75" customHeight="1">
      <c r="B6" s="22"/>
      <c r="C6" s="22"/>
      <c r="D6" s="183" t="s">
        <v>10</v>
      </c>
      <c r="E6" s="183"/>
    </row>
    <row r="7" spans="2:7" ht="24.75" customHeight="1">
      <c r="B7" s="22"/>
      <c r="C7" s="22"/>
      <c r="D7" s="184" t="s">
        <v>11</v>
      </c>
      <c r="E7" s="184"/>
    </row>
    <row r="8" spans="2:7" ht="48" customHeight="1">
      <c r="B8" s="22"/>
      <c r="C8" s="22"/>
      <c r="D8" s="22"/>
    </row>
    <row r="9" spans="2:7" ht="31.5" customHeight="1">
      <c r="B9" s="185" t="s">
        <v>12</v>
      </c>
      <c r="C9" s="185"/>
      <c r="D9" s="185"/>
      <c r="E9" s="186"/>
      <c r="F9" s="23"/>
      <c r="G9" s="23"/>
    </row>
    <row r="10" spans="2:7" ht="24.75" customHeight="1">
      <c r="B10" s="22"/>
      <c r="C10" s="22"/>
      <c r="D10" s="22"/>
    </row>
    <row r="11" spans="2:7" ht="24" customHeight="1">
      <c r="B11" s="187" t="s">
        <v>13</v>
      </c>
      <c r="C11" s="188"/>
      <c r="D11" s="187"/>
      <c r="E11" s="188"/>
      <c r="F11" s="24"/>
      <c r="G11" s="25"/>
    </row>
    <row r="12" spans="2:7" ht="15" customHeight="1">
      <c r="B12" s="22"/>
      <c r="C12" s="22"/>
      <c r="D12" s="22"/>
    </row>
    <row r="13" spans="2:7" ht="24.75" customHeight="1">
      <c r="B13" s="180" t="s">
        <v>14</v>
      </c>
      <c r="C13" s="181"/>
      <c r="D13" s="180"/>
      <c r="E13" s="181"/>
      <c r="F13" s="26"/>
      <c r="G13" s="27"/>
    </row>
    <row r="14" spans="2:7" ht="15" customHeight="1">
      <c r="B14" s="22"/>
      <c r="C14" s="22"/>
      <c r="D14" s="22"/>
    </row>
    <row r="15" spans="2:7" ht="18.75" customHeight="1">
      <c r="B15" s="176" t="s">
        <v>202</v>
      </c>
      <c r="C15" s="177"/>
      <c r="D15" s="176"/>
      <c r="E15" s="177"/>
      <c r="F15" s="28"/>
      <c r="G15" s="29"/>
    </row>
    <row r="16" spans="2:7" ht="15.75" customHeight="1">
      <c r="B16" s="22"/>
      <c r="C16" s="22"/>
      <c r="D16" s="22"/>
    </row>
    <row r="17" spans="2:7" ht="20.25" customHeight="1">
      <c r="B17" s="22"/>
      <c r="C17" s="178" t="s">
        <v>15</v>
      </c>
      <c r="D17" s="30" t="s">
        <v>16</v>
      </c>
    </row>
    <row r="18" spans="2:7" ht="40.5" customHeight="1">
      <c r="B18" s="22"/>
      <c r="C18" s="179"/>
      <c r="D18" s="31"/>
    </row>
    <row r="19" spans="2:7" ht="51" customHeight="1">
      <c r="B19" s="22"/>
      <c r="C19" s="32" t="s">
        <v>17</v>
      </c>
      <c r="D19" s="33"/>
    </row>
    <row r="20" spans="2:7" ht="34.5" customHeight="1">
      <c r="B20" s="22"/>
      <c r="C20" s="32" t="s">
        <v>18</v>
      </c>
      <c r="D20" s="34"/>
    </row>
    <row r="21" spans="2:7" ht="35.25" customHeight="1">
      <c r="B21" s="22"/>
      <c r="C21" s="35" t="s">
        <v>203</v>
      </c>
      <c r="D21" s="36"/>
    </row>
    <row r="22" spans="2:7" ht="22.5" customHeight="1">
      <c r="B22" s="22"/>
      <c r="C22" s="37"/>
      <c r="D22" s="38"/>
    </row>
    <row r="23" spans="2:7" ht="22.5" customHeight="1">
      <c r="B23" s="22"/>
      <c r="C23" s="39" t="s">
        <v>19</v>
      </c>
      <c r="D23" s="38"/>
    </row>
    <row r="24" spans="2:7" ht="26.25" customHeight="1">
      <c r="B24" s="22"/>
      <c r="C24" s="37" t="s">
        <v>20</v>
      </c>
      <c r="D24" s="38"/>
    </row>
    <row r="25" spans="2:7" ht="26.25" customHeight="1">
      <c r="B25" s="22"/>
      <c r="C25" s="37" t="s">
        <v>21</v>
      </c>
      <c r="D25" s="40" t="s">
        <v>22</v>
      </c>
    </row>
    <row r="26" spans="2:7" ht="26.25" customHeight="1">
      <c r="B26" s="22"/>
      <c r="C26" s="47" t="s">
        <v>23</v>
      </c>
      <c r="D26" s="40" t="s">
        <v>22</v>
      </c>
    </row>
    <row r="27" spans="2:7" ht="45" customHeight="1">
      <c r="B27" s="22"/>
      <c r="C27" s="22"/>
    </row>
    <row r="28" spans="2:7" ht="23.25" customHeight="1">
      <c r="B28" s="180" t="s">
        <v>24</v>
      </c>
      <c r="C28" s="181"/>
      <c r="D28" s="180"/>
      <c r="E28" s="181"/>
      <c r="F28" s="26"/>
      <c r="G28" s="27"/>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D00-000000000000}"/>
  </dataValidations>
  <printOptions horizontalCentered="1"/>
  <pageMargins left="0.78740157480314965" right="0.59055118110236227" top="0.94488188976377963" bottom="0.74803149606299213" header="0" footer="0"/>
  <pageSetup paperSize="9" scale="88" orientation="portrait" r:id="rId1"/>
  <rowBreaks count="1" manualBreakCount="1">
    <brk id="29" max="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BB45"/>
  <sheetViews>
    <sheetView view="pageBreakPreview" zoomScaleNormal="100" zoomScaleSheetLayoutView="100" workbookViewId="0">
      <selection activeCell="Z20" sqref="Z20"/>
    </sheetView>
  </sheetViews>
  <sheetFormatPr defaultRowHeight="13.5"/>
  <cols>
    <col min="1" max="2" width="2.375" style="2" customWidth="1"/>
    <col min="3" max="7" width="5.375" style="2" customWidth="1"/>
    <col min="8" max="8" width="6.875" style="2" customWidth="1"/>
    <col min="9" max="11" width="5.375" style="2" customWidth="1"/>
    <col min="12" max="18" width="4.75" style="2" customWidth="1"/>
    <col min="19" max="21" width="2.75" style="2" customWidth="1"/>
    <col min="22" max="258" width="9" style="2"/>
    <col min="259" max="259" width="3.75" style="2" customWidth="1"/>
    <col min="260" max="274" width="5.375" style="2" customWidth="1"/>
    <col min="275" max="514" width="9" style="2"/>
    <col min="515" max="515" width="3.75" style="2" customWidth="1"/>
    <col min="516" max="530" width="5.375" style="2" customWidth="1"/>
    <col min="531" max="770" width="9" style="2"/>
    <col min="771" max="771" width="3.75" style="2" customWidth="1"/>
    <col min="772" max="786" width="5.375" style="2" customWidth="1"/>
    <col min="787" max="1026" width="9" style="2"/>
    <col min="1027" max="1027" width="3.75" style="2" customWidth="1"/>
    <col min="1028" max="1042" width="5.375" style="2" customWidth="1"/>
    <col min="1043" max="1282" width="9" style="2"/>
    <col min="1283" max="1283" width="3.75" style="2" customWidth="1"/>
    <col min="1284" max="1298" width="5.375" style="2" customWidth="1"/>
    <col min="1299" max="1538" width="9" style="2"/>
    <col min="1539" max="1539" width="3.75" style="2" customWidth="1"/>
    <col min="1540" max="1554" width="5.375" style="2" customWidth="1"/>
    <col min="1555" max="1794" width="9" style="2"/>
    <col min="1795" max="1795" width="3.75" style="2" customWidth="1"/>
    <col min="1796" max="1810" width="5.375" style="2" customWidth="1"/>
    <col min="1811" max="2050" width="9" style="2"/>
    <col min="2051" max="2051" width="3.75" style="2" customWidth="1"/>
    <col min="2052" max="2066" width="5.375" style="2" customWidth="1"/>
    <col min="2067" max="2306" width="9" style="2"/>
    <col min="2307" max="2307" width="3.75" style="2" customWidth="1"/>
    <col min="2308" max="2322" width="5.375" style="2" customWidth="1"/>
    <col min="2323" max="2562" width="9" style="2"/>
    <col min="2563" max="2563" width="3.75" style="2" customWidth="1"/>
    <col min="2564" max="2578" width="5.375" style="2" customWidth="1"/>
    <col min="2579" max="2818" width="9" style="2"/>
    <col min="2819" max="2819" width="3.75" style="2" customWidth="1"/>
    <col min="2820" max="2834" width="5.375" style="2" customWidth="1"/>
    <col min="2835" max="3074" width="9" style="2"/>
    <col min="3075" max="3075" width="3.75" style="2" customWidth="1"/>
    <col min="3076" max="3090" width="5.375" style="2" customWidth="1"/>
    <col min="3091" max="3330" width="9" style="2"/>
    <col min="3331" max="3331" width="3.75" style="2" customWidth="1"/>
    <col min="3332" max="3346" width="5.375" style="2" customWidth="1"/>
    <col min="3347" max="3586" width="9" style="2"/>
    <col min="3587" max="3587" width="3.75" style="2" customWidth="1"/>
    <col min="3588" max="3602" width="5.375" style="2" customWidth="1"/>
    <col min="3603" max="3842" width="9" style="2"/>
    <col min="3843" max="3843" width="3.75" style="2" customWidth="1"/>
    <col min="3844" max="3858" width="5.375" style="2" customWidth="1"/>
    <col min="3859" max="4098" width="9" style="2"/>
    <col min="4099" max="4099" width="3.75" style="2" customWidth="1"/>
    <col min="4100" max="4114" width="5.375" style="2" customWidth="1"/>
    <col min="4115" max="4354" width="9" style="2"/>
    <col min="4355" max="4355" width="3.75" style="2" customWidth="1"/>
    <col min="4356" max="4370" width="5.375" style="2" customWidth="1"/>
    <col min="4371" max="4610" width="9" style="2"/>
    <col min="4611" max="4611" width="3.75" style="2" customWidth="1"/>
    <col min="4612" max="4626" width="5.375" style="2" customWidth="1"/>
    <col min="4627" max="4866" width="9" style="2"/>
    <col min="4867" max="4867" width="3.75" style="2" customWidth="1"/>
    <col min="4868" max="4882" width="5.375" style="2" customWidth="1"/>
    <col min="4883" max="5122" width="9" style="2"/>
    <col min="5123" max="5123" width="3.75" style="2" customWidth="1"/>
    <col min="5124" max="5138" width="5.375" style="2" customWidth="1"/>
    <col min="5139" max="5378" width="9" style="2"/>
    <col min="5379" max="5379" width="3.75" style="2" customWidth="1"/>
    <col min="5380" max="5394" width="5.375" style="2" customWidth="1"/>
    <col min="5395" max="5634" width="9" style="2"/>
    <col min="5635" max="5635" width="3.75" style="2" customWidth="1"/>
    <col min="5636" max="5650" width="5.375" style="2" customWidth="1"/>
    <col min="5651" max="5890" width="9" style="2"/>
    <col min="5891" max="5891" width="3.75" style="2" customWidth="1"/>
    <col min="5892" max="5906" width="5.375" style="2" customWidth="1"/>
    <col min="5907" max="6146" width="9" style="2"/>
    <col min="6147" max="6147" width="3.75" style="2" customWidth="1"/>
    <col min="6148" max="6162" width="5.375" style="2" customWidth="1"/>
    <col min="6163" max="6402" width="9" style="2"/>
    <col min="6403" max="6403" width="3.75" style="2" customWidth="1"/>
    <col min="6404" max="6418" width="5.375" style="2" customWidth="1"/>
    <col min="6419" max="6658" width="9" style="2"/>
    <col min="6659" max="6659" width="3.75" style="2" customWidth="1"/>
    <col min="6660" max="6674" width="5.375" style="2" customWidth="1"/>
    <col min="6675" max="6914" width="9" style="2"/>
    <col min="6915" max="6915" width="3.75" style="2" customWidth="1"/>
    <col min="6916" max="6930" width="5.375" style="2" customWidth="1"/>
    <col min="6931" max="7170" width="9" style="2"/>
    <col min="7171" max="7171" width="3.75" style="2" customWidth="1"/>
    <col min="7172" max="7186" width="5.375" style="2" customWidth="1"/>
    <col min="7187" max="7426" width="9" style="2"/>
    <col min="7427" max="7427" width="3.75" style="2" customWidth="1"/>
    <col min="7428" max="7442" width="5.375" style="2" customWidth="1"/>
    <col min="7443" max="7682" width="9" style="2"/>
    <col min="7683" max="7683" width="3.75" style="2" customWidth="1"/>
    <col min="7684" max="7698" width="5.375" style="2" customWidth="1"/>
    <col min="7699" max="7938" width="9" style="2"/>
    <col min="7939" max="7939" width="3.75" style="2" customWidth="1"/>
    <col min="7940" max="7954" width="5.375" style="2" customWidth="1"/>
    <col min="7955" max="8194" width="9" style="2"/>
    <col min="8195" max="8195" width="3.75" style="2" customWidth="1"/>
    <col min="8196" max="8210" width="5.375" style="2" customWidth="1"/>
    <col min="8211" max="8450" width="9" style="2"/>
    <col min="8451" max="8451" width="3.75" style="2" customWidth="1"/>
    <col min="8452" max="8466" width="5.375" style="2" customWidth="1"/>
    <col min="8467" max="8706" width="9" style="2"/>
    <col min="8707" max="8707" width="3.75" style="2" customWidth="1"/>
    <col min="8708" max="8722" width="5.375" style="2" customWidth="1"/>
    <col min="8723" max="8962" width="9" style="2"/>
    <col min="8963" max="8963" width="3.75" style="2" customWidth="1"/>
    <col min="8964" max="8978" width="5.375" style="2" customWidth="1"/>
    <col min="8979" max="9218" width="9" style="2"/>
    <col min="9219" max="9219" width="3.75" style="2" customWidth="1"/>
    <col min="9220" max="9234" width="5.375" style="2" customWidth="1"/>
    <col min="9235" max="9474" width="9" style="2"/>
    <col min="9475" max="9475" width="3.75" style="2" customWidth="1"/>
    <col min="9476" max="9490" width="5.375" style="2" customWidth="1"/>
    <col min="9491" max="9730" width="9" style="2"/>
    <col min="9731" max="9731" width="3.75" style="2" customWidth="1"/>
    <col min="9732" max="9746" width="5.375" style="2" customWidth="1"/>
    <col min="9747" max="9986" width="9" style="2"/>
    <col min="9987" max="9987" width="3.75" style="2" customWidth="1"/>
    <col min="9988" max="10002" width="5.375" style="2" customWidth="1"/>
    <col min="10003" max="10242" width="9" style="2"/>
    <col min="10243" max="10243" width="3.75" style="2" customWidth="1"/>
    <col min="10244" max="10258" width="5.375" style="2" customWidth="1"/>
    <col min="10259" max="10498" width="9" style="2"/>
    <col min="10499" max="10499" width="3.75" style="2" customWidth="1"/>
    <col min="10500" max="10514" width="5.375" style="2" customWidth="1"/>
    <col min="10515" max="10754" width="9" style="2"/>
    <col min="10755" max="10755" width="3.75" style="2" customWidth="1"/>
    <col min="10756" max="10770" width="5.375" style="2" customWidth="1"/>
    <col min="10771" max="11010" width="9" style="2"/>
    <col min="11011" max="11011" width="3.75" style="2" customWidth="1"/>
    <col min="11012" max="11026" width="5.375" style="2" customWidth="1"/>
    <col min="11027" max="11266" width="9" style="2"/>
    <col min="11267" max="11267" width="3.75" style="2" customWidth="1"/>
    <col min="11268" max="11282" width="5.375" style="2" customWidth="1"/>
    <col min="11283" max="11522" width="9" style="2"/>
    <col min="11523" max="11523" width="3.75" style="2" customWidth="1"/>
    <col min="11524" max="11538" width="5.375" style="2" customWidth="1"/>
    <col min="11539" max="11778" width="9" style="2"/>
    <col min="11779" max="11779" width="3.75" style="2" customWidth="1"/>
    <col min="11780" max="11794" width="5.375" style="2" customWidth="1"/>
    <col min="11795" max="12034" width="9" style="2"/>
    <col min="12035" max="12035" width="3.75" style="2" customWidth="1"/>
    <col min="12036" max="12050" width="5.375" style="2" customWidth="1"/>
    <col min="12051" max="12290" width="9" style="2"/>
    <col min="12291" max="12291" width="3.75" style="2" customWidth="1"/>
    <col min="12292" max="12306" width="5.375" style="2" customWidth="1"/>
    <col min="12307" max="12546" width="9" style="2"/>
    <col min="12547" max="12547" width="3.75" style="2" customWidth="1"/>
    <col min="12548" max="12562" width="5.375" style="2" customWidth="1"/>
    <col min="12563" max="12802" width="9" style="2"/>
    <col min="12803" max="12803" width="3.75" style="2" customWidth="1"/>
    <col min="12804" max="12818" width="5.375" style="2" customWidth="1"/>
    <col min="12819" max="13058" width="9" style="2"/>
    <col min="13059" max="13059" width="3.75" style="2" customWidth="1"/>
    <col min="13060" max="13074" width="5.375" style="2" customWidth="1"/>
    <col min="13075" max="13314" width="9" style="2"/>
    <col min="13315" max="13315" width="3.75" style="2" customWidth="1"/>
    <col min="13316" max="13330" width="5.375" style="2" customWidth="1"/>
    <col min="13331" max="13570" width="9" style="2"/>
    <col min="13571" max="13571" width="3.75" style="2" customWidth="1"/>
    <col min="13572" max="13586" width="5.375" style="2" customWidth="1"/>
    <col min="13587" max="13826" width="9" style="2"/>
    <col min="13827" max="13827" width="3.75" style="2" customWidth="1"/>
    <col min="13828" max="13842" width="5.375" style="2" customWidth="1"/>
    <col min="13843" max="14082" width="9" style="2"/>
    <col min="14083" max="14083" width="3.75" style="2" customWidth="1"/>
    <col min="14084" max="14098" width="5.375" style="2" customWidth="1"/>
    <col min="14099" max="14338" width="9" style="2"/>
    <col min="14339" max="14339" width="3.75" style="2" customWidth="1"/>
    <col min="14340" max="14354" width="5.375" style="2" customWidth="1"/>
    <col min="14355" max="14594" width="9" style="2"/>
    <col min="14595" max="14595" width="3.75" style="2" customWidth="1"/>
    <col min="14596" max="14610" width="5.375" style="2" customWidth="1"/>
    <col min="14611" max="14850" width="9" style="2"/>
    <col min="14851" max="14851" width="3.75" style="2" customWidth="1"/>
    <col min="14852" max="14866" width="5.375" style="2" customWidth="1"/>
    <col min="14867" max="15106" width="9" style="2"/>
    <col min="15107" max="15107" width="3.75" style="2" customWidth="1"/>
    <col min="15108" max="15122" width="5.375" style="2" customWidth="1"/>
    <col min="15123" max="15362" width="9" style="2"/>
    <col min="15363" max="15363" width="3.75" style="2" customWidth="1"/>
    <col min="15364" max="15378" width="5.375" style="2" customWidth="1"/>
    <col min="15379" max="15618" width="9" style="2"/>
    <col min="15619" max="15619" width="3.75" style="2" customWidth="1"/>
    <col min="15620" max="15634" width="5.375" style="2" customWidth="1"/>
    <col min="15635" max="15874" width="9" style="2"/>
    <col min="15875" max="15875" width="3.75" style="2" customWidth="1"/>
    <col min="15876" max="15890" width="5.375" style="2" customWidth="1"/>
    <col min="15891" max="16130" width="9" style="2"/>
    <col min="16131" max="16131" width="3.75" style="2" customWidth="1"/>
    <col min="16132" max="16146" width="5.375" style="2" customWidth="1"/>
    <col min="16147" max="16384" width="9" style="2"/>
  </cols>
  <sheetData>
    <row r="1" spans="1:54" ht="31.5" customHeight="1">
      <c r="A1" s="230" t="s">
        <v>25</v>
      </c>
      <c r="B1" s="231"/>
      <c r="C1" s="232"/>
      <c r="D1" s="3"/>
      <c r="E1" s="3"/>
      <c r="F1" s="3"/>
      <c r="G1" s="4"/>
      <c r="H1" s="4"/>
      <c r="I1" s="4"/>
      <c r="J1" s="4"/>
      <c r="K1" s="4"/>
      <c r="M1" s="226"/>
      <c r="N1" s="226"/>
      <c r="O1" s="226"/>
      <c r="P1" s="226"/>
      <c r="Q1" s="226"/>
      <c r="R1" s="226"/>
      <c r="BB1" s="2" t="b">
        <v>1</v>
      </c>
    </row>
    <row r="2" spans="1:54" ht="15" customHeight="1">
      <c r="A2" s="13"/>
      <c r="B2" s="13"/>
      <c r="C2" s="13"/>
      <c r="D2" s="13"/>
      <c r="E2" s="13"/>
      <c r="F2" s="13"/>
      <c r="G2" s="4"/>
      <c r="H2" s="4"/>
      <c r="I2" s="4"/>
      <c r="J2" s="4"/>
      <c r="K2" s="4"/>
      <c r="M2" s="14"/>
      <c r="N2" s="14"/>
      <c r="O2" s="14"/>
      <c r="P2" s="14"/>
      <c r="Q2" s="14"/>
      <c r="R2" s="14"/>
      <c r="BB2" s="2" t="b">
        <v>1</v>
      </c>
    </row>
    <row r="3" spans="1:54" ht="15" customHeight="1">
      <c r="A3" s="13"/>
      <c r="B3" s="13"/>
      <c r="C3" s="13"/>
      <c r="D3" s="13"/>
      <c r="E3" s="13"/>
      <c r="F3" s="13"/>
      <c r="G3" s="4"/>
      <c r="H3" s="4"/>
      <c r="I3" s="4"/>
      <c r="J3" s="4"/>
      <c r="K3" s="4"/>
      <c r="M3" s="14"/>
      <c r="N3" s="14"/>
      <c r="O3" s="14"/>
      <c r="P3" s="14"/>
      <c r="Q3" s="14"/>
      <c r="R3" s="14"/>
    </row>
    <row r="4" spans="1:54" ht="23.25" customHeight="1">
      <c r="C4" s="227" t="s">
        <v>26</v>
      </c>
      <c r="D4" s="227"/>
      <c r="E4" s="227"/>
      <c r="F4" s="227"/>
      <c r="G4" s="227"/>
      <c r="H4" s="227"/>
      <c r="I4" s="227"/>
      <c r="J4" s="227"/>
      <c r="K4" s="227"/>
      <c r="L4" s="227"/>
      <c r="M4" s="227"/>
      <c r="N4" s="227"/>
      <c r="O4" s="227"/>
      <c r="P4" s="227"/>
      <c r="Q4" s="227"/>
      <c r="R4" s="227"/>
    </row>
    <row r="5" spans="1:54" ht="15" customHeight="1">
      <c r="C5" s="41"/>
      <c r="D5" s="41"/>
      <c r="E5" s="41"/>
      <c r="F5" s="41"/>
      <c r="G5" s="41"/>
      <c r="H5" s="41"/>
      <c r="I5" s="41"/>
      <c r="J5" s="41"/>
      <c r="K5" s="41"/>
      <c r="L5" s="41"/>
      <c r="M5" s="41"/>
      <c r="N5" s="41"/>
      <c r="O5" s="41"/>
      <c r="P5" s="41"/>
      <c r="Q5" s="41"/>
      <c r="R5" s="41"/>
    </row>
    <row r="6" spans="1:54" ht="21" customHeight="1">
      <c r="B6" s="57"/>
      <c r="C6" s="195" t="s">
        <v>27</v>
      </c>
      <c r="D6" s="195"/>
      <c r="E6" s="195"/>
      <c r="F6" s="195"/>
      <c r="G6" s="195"/>
      <c r="H6" s="195"/>
      <c r="I6" s="195"/>
      <c r="J6" s="195"/>
      <c r="K6" s="195"/>
      <c r="L6" s="195"/>
      <c r="M6" s="195"/>
      <c r="N6" s="195"/>
      <c r="O6" s="195"/>
      <c r="P6" s="195"/>
      <c r="Q6" s="195"/>
      <c r="R6" s="195"/>
      <c r="S6" s="195"/>
      <c r="T6" s="195"/>
      <c r="U6" s="56"/>
    </row>
    <row r="7" spans="1:54" ht="21" customHeight="1">
      <c r="B7" s="57"/>
      <c r="C7" s="195"/>
      <c r="D7" s="195"/>
      <c r="E7" s="195"/>
      <c r="F7" s="195"/>
      <c r="G7" s="195"/>
      <c r="H7" s="195"/>
      <c r="I7" s="195"/>
      <c r="J7" s="195"/>
      <c r="K7" s="195"/>
      <c r="L7" s="195"/>
      <c r="M7" s="195"/>
      <c r="N7" s="195"/>
      <c r="O7" s="195"/>
      <c r="P7" s="195"/>
      <c r="Q7" s="195"/>
      <c r="R7" s="195"/>
      <c r="S7" s="195"/>
      <c r="T7" s="195"/>
      <c r="U7" s="56"/>
    </row>
    <row r="8" spans="1:54" ht="13.5" customHeight="1">
      <c r="A8" s="5"/>
      <c r="B8" s="57"/>
      <c r="C8" s="57"/>
      <c r="D8" s="57"/>
      <c r="E8" s="57"/>
      <c r="F8" s="57"/>
      <c r="G8" s="57"/>
      <c r="H8" s="57"/>
      <c r="I8" s="57"/>
      <c r="J8" s="57"/>
      <c r="K8" s="57"/>
      <c r="L8" s="57"/>
      <c r="M8" s="57"/>
      <c r="N8" s="57"/>
      <c r="O8" s="57"/>
      <c r="P8" s="57"/>
      <c r="Q8" s="57"/>
      <c r="R8" s="57"/>
      <c r="S8" s="57"/>
      <c r="T8" s="57"/>
      <c r="U8" s="56"/>
    </row>
    <row r="9" spans="1:54" ht="14.25" customHeight="1">
      <c r="A9" s="5"/>
      <c r="B9" s="57"/>
      <c r="C9" s="57"/>
      <c r="D9" s="57"/>
      <c r="E9" s="57"/>
      <c r="F9" s="57"/>
      <c r="G9" s="57"/>
      <c r="H9" s="57"/>
      <c r="I9" s="57"/>
      <c r="J9" s="57"/>
      <c r="K9" s="57"/>
      <c r="L9" s="57"/>
      <c r="M9" s="57"/>
      <c r="N9" s="57"/>
      <c r="O9" s="57"/>
      <c r="P9" s="57"/>
      <c r="Q9" s="57"/>
      <c r="R9" s="57"/>
      <c r="S9" s="57"/>
      <c r="T9" s="57"/>
      <c r="U9" s="56"/>
    </row>
    <row r="10" spans="1:54" ht="23.25" customHeight="1">
      <c r="C10" s="196" t="s">
        <v>28</v>
      </c>
      <c r="D10" s="197"/>
      <c r="E10" s="197"/>
      <c r="F10" s="197"/>
      <c r="G10" s="197"/>
      <c r="H10" s="197"/>
      <c r="I10" s="197"/>
      <c r="J10" s="197"/>
      <c r="K10" s="197"/>
      <c r="L10" s="197"/>
      <c r="M10" s="198"/>
      <c r="P10" s="233" t="s">
        <v>29</v>
      </c>
      <c r="Q10" s="234"/>
      <c r="R10" s="234"/>
      <c r="S10" s="234"/>
      <c r="T10" s="235"/>
    </row>
    <row r="11" spans="1:54" ht="24.75" customHeight="1">
      <c r="C11" s="199"/>
      <c r="D11" s="200"/>
      <c r="E11" s="200"/>
      <c r="F11" s="200"/>
      <c r="G11" s="200"/>
      <c r="H11" s="200"/>
      <c r="I11" s="200"/>
      <c r="J11" s="200"/>
      <c r="K11" s="200"/>
      <c r="L11" s="200"/>
      <c r="M11" s="201"/>
      <c r="P11" s="236"/>
      <c r="Q11" s="237"/>
      <c r="R11" s="237"/>
      <c r="S11" s="237"/>
      <c r="T11" s="238"/>
    </row>
    <row r="12" spans="1:54" ht="23.25" customHeight="1">
      <c r="W12" s="55"/>
    </row>
    <row r="13" spans="1:54" ht="18.75" customHeight="1">
      <c r="C13" s="202" t="s">
        <v>30</v>
      </c>
      <c r="D13" s="203"/>
      <c r="E13" s="203"/>
      <c r="F13" s="203"/>
      <c r="G13" s="203"/>
      <c r="H13" s="203"/>
      <c r="I13" s="203"/>
      <c r="J13" s="203"/>
      <c r="K13" s="203"/>
      <c r="L13" s="203"/>
      <c r="M13" s="203"/>
      <c r="N13" s="203"/>
      <c r="O13" s="203"/>
      <c r="P13" s="203"/>
      <c r="Q13" s="203"/>
      <c r="R13" s="204"/>
      <c r="T13" s="54"/>
      <c r="U13" s="54"/>
    </row>
    <row r="14" spans="1:54" ht="17.25" customHeight="1">
      <c r="C14" s="205"/>
      <c r="D14" s="206"/>
      <c r="E14" s="206"/>
      <c r="F14" s="206"/>
      <c r="G14" s="206"/>
      <c r="H14" s="206"/>
      <c r="I14" s="206"/>
      <c r="J14" s="206"/>
      <c r="K14" s="206"/>
      <c r="L14" s="206"/>
      <c r="M14" s="206"/>
      <c r="N14" s="206"/>
      <c r="O14" s="206"/>
      <c r="P14" s="206"/>
      <c r="Q14" s="206"/>
      <c r="R14" s="207"/>
      <c r="T14" s="54"/>
      <c r="U14" s="54"/>
    </row>
    <row r="17" spans="3:18" ht="14.25" thickBot="1"/>
    <row r="18" spans="3:18" ht="15" thickBot="1">
      <c r="D18" s="228" t="s">
        <v>31</v>
      </c>
      <c r="E18" s="228"/>
      <c r="F18" s="229"/>
      <c r="G18" s="8" t="s">
        <v>32</v>
      </c>
      <c r="H18" s="9"/>
      <c r="I18" s="4" t="s">
        <v>33</v>
      </c>
    </row>
    <row r="19" spans="3:18" ht="5.25" customHeight="1">
      <c r="D19" s="4"/>
      <c r="E19" s="3"/>
      <c r="G19" s="4"/>
      <c r="I19" s="4"/>
    </row>
    <row r="20" spans="3:18" ht="16.5" customHeight="1">
      <c r="D20" s="4" t="s">
        <v>34</v>
      </c>
      <c r="E20" s="4"/>
      <c r="F20" s="4"/>
      <c r="G20" s="4"/>
      <c r="H20" s="4"/>
      <c r="I20" s="4"/>
    </row>
    <row r="21" spans="3:18" ht="16.5" customHeight="1">
      <c r="D21" s="4"/>
      <c r="E21" s="4"/>
      <c r="F21" s="4"/>
      <c r="G21" s="4"/>
      <c r="H21" s="4"/>
      <c r="I21" s="4"/>
    </row>
    <row r="22" spans="3:18" ht="16.5" customHeight="1">
      <c r="D22" s="4"/>
      <c r="E22" s="4"/>
      <c r="F22" s="4"/>
      <c r="G22" s="4"/>
      <c r="H22" s="4"/>
      <c r="I22" s="4"/>
    </row>
    <row r="23" spans="3:18" ht="15" customHeight="1" thickBot="1">
      <c r="D23" s="4"/>
      <c r="E23" s="4"/>
      <c r="F23" s="4"/>
      <c r="G23" s="4"/>
      <c r="H23" s="4"/>
      <c r="I23" s="4"/>
    </row>
    <row r="24" spans="3:18" ht="18.75" customHeight="1">
      <c r="C24" s="208" t="s">
        <v>35</v>
      </c>
      <c r="D24" s="209"/>
      <c r="E24" s="209"/>
      <c r="F24" s="209"/>
      <c r="G24" s="209"/>
      <c r="H24" s="209"/>
      <c r="I24" s="209"/>
      <c r="J24" s="209"/>
      <c r="K24" s="209"/>
      <c r="L24" s="209"/>
      <c r="M24" s="209"/>
      <c r="N24" s="209"/>
      <c r="O24" s="209"/>
      <c r="P24" s="209"/>
      <c r="Q24" s="209"/>
      <c r="R24" s="210"/>
    </row>
    <row r="25" spans="3:18" ht="13.5" customHeight="1">
      <c r="C25" s="211"/>
      <c r="D25" s="212"/>
      <c r="E25" s="212"/>
      <c r="F25" s="212"/>
      <c r="G25" s="212"/>
      <c r="H25" s="212"/>
      <c r="I25" s="212"/>
      <c r="J25" s="212"/>
      <c r="K25" s="212"/>
      <c r="L25" s="212"/>
      <c r="M25" s="212"/>
      <c r="N25" s="212"/>
      <c r="O25" s="212"/>
      <c r="P25" s="212"/>
      <c r="Q25" s="212"/>
      <c r="R25" s="213"/>
    </row>
    <row r="26" spans="3:18" ht="21" customHeight="1">
      <c r="C26" s="214"/>
      <c r="D26" s="215"/>
      <c r="E26" s="215"/>
      <c r="F26" s="215"/>
      <c r="G26" s="215"/>
      <c r="H26" s="215"/>
      <c r="I26" s="215"/>
      <c r="J26" s="215"/>
      <c r="K26" s="215"/>
      <c r="L26" s="215"/>
      <c r="M26" s="215"/>
      <c r="N26" s="215"/>
      <c r="O26" s="215"/>
      <c r="P26" s="215"/>
      <c r="Q26" s="215"/>
      <c r="R26" s="216"/>
    </row>
    <row r="27" spans="3:18" ht="13.5" customHeight="1">
      <c r="C27" s="217" t="s">
        <v>36</v>
      </c>
      <c r="D27" s="218"/>
      <c r="E27" s="218"/>
      <c r="F27" s="218"/>
      <c r="G27" s="218"/>
      <c r="H27" s="218"/>
      <c r="I27" s="218"/>
      <c r="J27" s="218"/>
      <c r="K27" s="218"/>
      <c r="L27" s="218"/>
      <c r="M27" s="218"/>
      <c r="N27" s="218"/>
      <c r="O27" s="218"/>
      <c r="P27" s="218"/>
      <c r="Q27" s="218"/>
      <c r="R27" s="219"/>
    </row>
    <row r="28" spans="3:18" ht="13.5" customHeight="1">
      <c r="C28" s="220"/>
      <c r="D28" s="221"/>
      <c r="E28" s="221"/>
      <c r="F28" s="221"/>
      <c r="G28" s="221"/>
      <c r="H28" s="221"/>
      <c r="I28" s="221"/>
      <c r="J28" s="221"/>
      <c r="K28" s="221"/>
      <c r="L28" s="221"/>
      <c r="M28" s="221"/>
      <c r="N28" s="221"/>
      <c r="O28" s="221"/>
      <c r="P28" s="221"/>
      <c r="Q28" s="221"/>
      <c r="R28" s="222"/>
    </row>
    <row r="29" spans="3:18">
      <c r="C29" s="241"/>
      <c r="D29" s="242"/>
      <c r="E29" s="242"/>
      <c r="F29" s="242"/>
      <c r="G29" s="242"/>
      <c r="H29" s="242"/>
      <c r="I29" s="242"/>
      <c r="J29" s="242"/>
      <c r="K29" s="242"/>
      <c r="L29" s="242"/>
      <c r="M29" s="242"/>
      <c r="N29" s="242"/>
      <c r="O29" s="242"/>
      <c r="P29" s="242"/>
      <c r="Q29" s="242"/>
      <c r="R29" s="243"/>
    </row>
    <row r="30" spans="3:18">
      <c r="C30" s="244"/>
      <c r="D30" s="245"/>
      <c r="E30" s="245"/>
      <c r="F30" s="245"/>
      <c r="G30" s="245"/>
      <c r="H30" s="245"/>
      <c r="I30" s="245"/>
      <c r="J30" s="245"/>
      <c r="K30" s="245"/>
      <c r="L30" s="245"/>
      <c r="M30" s="245"/>
      <c r="N30" s="245"/>
      <c r="O30" s="245"/>
      <c r="P30" s="245"/>
      <c r="Q30" s="245"/>
      <c r="R30" s="246"/>
    </row>
    <row r="31" spans="3:18">
      <c r="C31" s="244"/>
      <c r="D31" s="245"/>
      <c r="E31" s="245"/>
      <c r="F31" s="245"/>
      <c r="G31" s="245"/>
      <c r="H31" s="245"/>
      <c r="I31" s="245"/>
      <c r="J31" s="245"/>
      <c r="K31" s="245"/>
      <c r="L31" s="245"/>
      <c r="M31" s="245"/>
      <c r="N31" s="245"/>
      <c r="O31" s="245"/>
      <c r="P31" s="245"/>
      <c r="Q31" s="245"/>
      <c r="R31" s="246"/>
    </row>
    <row r="32" spans="3:18">
      <c r="C32" s="244"/>
      <c r="D32" s="245"/>
      <c r="E32" s="245"/>
      <c r="F32" s="245"/>
      <c r="G32" s="245"/>
      <c r="H32" s="245"/>
      <c r="I32" s="245"/>
      <c r="J32" s="245"/>
      <c r="K32" s="245"/>
      <c r="L32" s="245"/>
      <c r="M32" s="245"/>
      <c r="N32" s="245"/>
      <c r="O32" s="245"/>
      <c r="P32" s="245"/>
      <c r="Q32" s="245"/>
      <c r="R32" s="246"/>
    </row>
    <row r="33" spans="3:19">
      <c r="C33" s="244"/>
      <c r="D33" s="245"/>
      <c r="E33" s="245"/>
      <c r="F33" s="245"/>
      <c r="G33" s="245"/>
      <c r="H33" s="245"/>
      <c r="I33" s="245"/>
      <c r="J33" s="245"/>
      <c r="K33" s="245"/>
      <c r="L33" s="245"/>
      <c r="M33" s="245"/>
      <c r="N33" s="245"/>
      <c r="O33" s="245"/>
      <c r="P33" s="245"/>
      <c r="Q33" s="245"/>
      <c r="R33" s="246"/>
    </row>
    <row r="34" spans="3:19">
      <c r="C34" s="244"/>
      <c r="D34" s="245"/>
      <c r="E34" s="245"/>
      <c r="F34" s="245"/>
      <c r="G34" s="245"/>
      <c r="H34" s="245"/>
      <c r="I34" s="245"/>
      <c r="J34" s="245"/>
      <c r="K34" s="245"/>
      <c r="L34" s="245"/>
      <c r="M34" s="245"/>
      <c r="N34" s="245"/>
      <c r="O34" s="245"/>
      <c r="P34" s="245"/>
      <c r="Q34" s="245"/>
      <c r="R34" s="246"/>
    </row>
    <row r="35" spans="3:19" ht="18.75" customHeight="1">
      <c r="C35" s="189" t="s">
        <v>37</v>
      </c>
      <c r="D35" s="190"/>
      <c r="E35" s="190"/>
      <c r="F35" s="190"/>
      <c r="G35" s="190"/>
      <c r="H35" s="190"/>
      <c r="I35" s="190"/>
      <c r="J35" s="190"/>
      <c r="K35" s="190"/>
      <c r="L35" s="190"/>
      <c r="M35" s="190"/>
      <c r="N35" s="190"/>
      <c r="O35" s="190"/>
      <c r="P35" s="190"/>
      <c r="Q35" s="190"/>
      <c r="R35" s="191"/>
    </row>
    <row r="36" spans="3:19" ht="18.75" customHeight="1" thickBot="1">
      <c r="C36" s="192"/>
      <c r="D36" s="193"/>
      <c r="E36" s="193"/>
      <c r="F36" s="193"/>
      <c r="G36" s="193"/>
      <c r="H36" s="193"/>
      <c r="I36" s="193"/>
      <c r="J36" s="193"/>
      <c r="K36" s="193"/>
      <c r="L36" s="193"/>
      <c r="M36" s="193"/>
      <c r="N36" s="193"/>
      <c r="O36" s="193"/>
      <c r="P36" s="193"/>
      <c r="Q36" s="193"/>
      <c r="R36" s="194"/>
    </row>
    <row r="38" spans="3:19" ht="18.75">
      <c r="C38" s="10"/>
      <c r="D38" s="10"/>
      <c r="E38" s="10"/>
      <c r="F38" s="10"/>
      <c r="G38" s="10"/>
      <c r="H38" s="10"/>
      <c r="I38" s="10"/>
      <c r="J38"/>
      <c r="K38"/>
      <c r="N38" s="4" t="s">
        <v>38</v>
      </c>
    </row>
    <row r="39" spans="3:19" ht="18" customHeight="1">
      <c r="C39" s="239" t="s">
        <v>39</v>
      </c>
      <c r="D39" s="240"/>
      <c r="E39" s="240"/>
      <c r="F39" s="240"/>
      <c r="G39" s="240"/>
      <c r="H39" s="240"/>
      <c r="I39" s="240"/>
      <c r="J39" s="240"/>
      <c r="K39" s="53"/>
    </row>
    <row r="40" spans="3:19" ht="18.75">
      <c r="C40" s="11"/>
      <c r="D40"/>
      <c r="E40"/>
      <c r="F40"/>
      <c r="G40"/>
      <c r="H40"/>
      <c r="I40"/>
      <c r="J40"/>
      <c r="K40"/>
    </row>
    <row r="41" spans="3:19" ht="18" customHeight="1">
      <c r="C41" s="239" t="s">
        <v>40</v>
      </c>
      <c r="D41" s="240"/>
      <c r="E41" s="240"/>
      <c r="F41" s="240"/>
      <c r="G41" s="240"/>
      <c r="H41" s="240"/>
      <c r="I41" s="240"/>
      <c r="J41" s="240"/>
      <c r="K41" s="53"/>
      <c r="L41" s="6"/>
      <c r="M41" s="12"/>
      <c r="N41" s="15"/>
      <c r="O41" s="12"/>
      <c r="P41" s="15"/>
      <c r="Q41" s="12"/>
      <c r="R41" s="12"/>
    </row>
    <row r="42" spans="3:19" ht="18" customHeight="1">
      <c r="C42" s="223" t="s">
        <v>41</v>
      </c>
      <c r="D42" s="223"/>
      <c r="E42" s="224"/>
      <c r="F42" s="224"/>
      <c r="G42" s="224"/>
      <c r="H42" s="224"/>
      <c r="I42" s="224"/>
      <c r="J42" s="224"/>
      <c r="K42" s="224"/>
      <c r="L42" s="224"/>
      <c r="M42" s="224"/>
      <c r="N42" s="224"/>
      <c r="O42" s="224"/>
      <c r="P42" s="224"/>
      <c r="Q42" s="224"/>
      <c r="R42" s="224"/>
    </row>
    <row r="43" spans="3:19" ht="18" customHeight="1">
      <c r="C43" s="223" t="s">
        <v>42</v>
      </c>
      <c r="D43" s="223"/>
      <c r="E43" s="224"/>
      <c r="F43" s="224"/>
      <c r="G43" s="224"/>
      <c r="H43" s="224"/>
      <c r="I43" s="224"/>
      <c r="J43" s="224"/>
      <c r="K43" s="224"/>
      <c r="L43" s="224"/>
      <c r="M43" s="224"/>
      <c r="N43" s="224"/>
      <c r="O43" s="224"/>
      <c r="P43" s="224"/>
      <c r="Q43" s="224"/>
      <c r="R43" s="224"/>
    </row>
    <row r="44" spans="3:19" ht="18" customHeight="1">
      <c r="C44" s="223" t="s">
        <v>43</v>
      </c>
      <c r="D44" s="223"/>
      <c r="E44" s="224"/>
      <c r="F44" s="224"/>
      <c r="G44" s="224"/>
      <c r="H44" s="224"/>
      <c r="I44" s="224"/>
      <c r="J44" s="224"/>
      <c r="K44" s="224"/>
      <c r="L44" s="224"/>
      <c r="M44" s="224"/>
      <c r="N44" s="224"/>
      <c r="O44" s="224"/>
      <c r="P44" s="224"/>
      <c r="Q44" s="224"/>
      <c r="R44" s="224"/>
    </row>
    <row r="45" spans="3:19" ht="18" customHeight="1">
      <c r="C45" s="223" t="s">
        <v>44</v>
      </c>
      <c r="D45" s="223"/>
      <c r="E45" s="225" t="s">
        <v>45</v>
      </c>
      <c r="F45" s="225"/>
      <c r="G45" s="225"/>
      <c r="H45" s="225"/>
      <c r="I45" s="225"/>
      <c r="J45" s="225"/>
      <c r="K45" s="225"/>
      <c r="L45" s="225"/>
      <c r="M45" s="225"/>
      <c r="N45" s="225"/>
      <c r="O45" s="225"/>
      <c r="P45" s="225"/>
      <c r="Q45" s="225"/>
      <c r="R45" s="225"/>
    </row>
  </sheetData>
  <mergeCells count="22">
    <mergeCell ref="C44:D44"/>
    <mergeCell ref="E44:R44"/>
    <mergeCell ref="C45:D45"/>
    <mergeCell ref="E45:R45"/>
    <mergeCell ref="M1:R1"/>
    <mergeCell ref="C4:R4"/>
    <mergeCell ref="D18:F18"/>
    <mergeCell ref="A1:C1"/>
    <mergeCell ref="P10:T11"/>
    <mergeCell ref="C42:D42"/>
    <mergeCell ref="C43:D43"/>
    <mergeCell ref="E42:R42"/>
    <mergeCell ref="E43:R43"/>
    <mergeCell ref="C39:J39"/>
    <mergeCell ref="C41:J41"/>
    <mergeCell ref="C29:R34"/>
    <mergeCell ref="C35:R36"/>
    <mergeCell ref="C6:T7"/>
    <mergeCell ref="C10:M11"/>
    <mergeCell ref="C13:R14"/>
    <mergeCell ref="C24:R26"/>
    <mergeCell ref="C27:R28"/>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00000000-0002-0000-0E00-000000000000}"/>
  </dataValidations>
  <printOptions horizontalCentered="1" verticalCentered="1"/>
  <pageMargins left="0.25" right="0.25" top="0.75" bottom="0.75" header="0.3" footer="0.3"/>
  <pageSetup paperSize="9" scale="95"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EE297-6B36-47C0-814E-9F1446FAC1F4}">
  <sheetPr>
    <tabColor theme="7" tint="0.59999389629810485"/>
  </sheetPr>
  <dimension ref="A1:X116"/>
  <sheetViews>
    <sheetView showGridLines="0" view="pageBreakPreview" zoomScaleNormal="120" zoomScaleSheetLayoutView="100" workbookViewId="0"/>
  </sheetViews>
  <sheetFormatPr defaultColWidth="9" defaultRowHeight="13.5" outlineLevelCol="1"/>
  <cols>
    <col min="1" max="1" width="3.625" style="58" customWidth="1"/>
    <col min="2" max="2" width="3.125" style="58" customWidth="1"/>
    <col min="3" max="3" width="12.5" style="58" customWidth="1"/>
    <col min="4" max="4" width="3.125" style="58" customWidth="1"/>
    <col min="5" max="5" width="12.5" style="58" customWidth="1"/>
    <col min="6" max="9" width="19.5" style="58" customWidth="1"/>
    <col min="10" max="10" width="21" style="58" customWidth="1"/>
    <col min="11" max="11" width="4.375" style="58" customWidth="1"/>
    <col min="12" max="12" width="4.375" style="58" hidden="1" customWidth="1"/>
    <col min="13" max="13" width="41.25" style="59" hidden="1" customWidth="1"/>
    <col min="14" max="14" width="10.5" style="58" hidden="1" customWidth="1"/>
    <col min="15" max="19" width="9" style="58" hidden="1" customWidth="1" outlineLevel="1"/>
    <col min="20" max="20" width="0" style="58" hidden="1" customWidth="1" collapsed="1"/>
    <col min="21" max="16384" width="9" style="58"/>
  </cols>
  <sheetData>
    <row r="1" spans="1:24" s="60" customFormat="1" ht="18" customHeight="1">
      <c r="A1" s="60" t="s">
        <v>46</v>
      </c>
      <c r="J1" s="169" t="s">
        <v>204</v>
      </c>
      <c r="M1" s="61"/>
      <c r="U1" s="169"/>
    </row>
    <row r="2" spans="1:24" s="60" customFormat="1" ht="17.25" customHeight="1">
      <c r="A2" s="420" t="s">
        <v>47</v>
      </c>
      <c r="B2" s="420"/>
      <c r="C2" s="420"/>
      <c r="D2" s="420"/>
      <c r="E2" s="420"/>
      <c r="F2" s="420"/>
      <c r="G2" s="420"/>
      <c r="H2" s="420"/>
      <c r="I2" s="420"/>
      <c r="J2" s="420"/>
      <c r="K2" s="420"/>
      <c r="L2" s="167"/>
      <c r="M2" s="168"/>
      <c r="N2" s="167"/>
      <c r="O2" s="167"/>
      <c r="P2" s="167"/>
      <c r="Q2" s="167"/>
      <c r="R2" s="167"/>
      <c r="S2" s="167"/>
      <c r="T2" s="167"/>
      <c r="U2" s="167"/>
      <c r="V2" s="167"/>
      <c r="W2" s="167"/>
      <c r="X2" s="167"/>
    </row>
    <row r="3" spans="1:24" s="60" customFormat="1" ht="4.5" customHeight="1">
      <c r="B3" s="165"/>
      <c r="C3" s="165"/>
      <c r="D3" s="165"/>
      <c r="E3" s="165"/>
      <c r="F3" s="165"/>
      <c r="G3" s="165"/>
      <c r="H3" s="165"/>
      <c r="I3" s="165"/>
      <c r="J3" s="165"/>
      <c r="K3" s="165"/>
      <c r="L3" s="165"/>
      <c r="M3" s="166"/>
      <c r="N3" s="165"/>
      <c r="O3" s="165"/>
      <c r="P3" s="165"/>
      <c r="Q3" s="165"/>
      <c r="R3" s="165"/>
      <c r="S3" s="165"/>
      <c r="T3" s="165"/>
      <c r="U3" s="165"/>
      <c r="V3" s="165"/>
      <c r="W3" s="165"/>
      <c r="X3" s="165"/>
    </row>
    <row r="4" spans="1:24" s="60" customFormat="1" ht="23.1" customHeight="1">
      <c r="D4" s="164"/>
      <c r="E4" s="164"/>
      <c r="H4" s="163" t="s">
        <v>48</v>
      </c>
      <c r="I4" s="162"/>
      <c r="J4" s="162"/>
      <c r="M4" s="159" t="str">
        <f>IF(I4="","都道府県名を入力してください",TRUE)</f>
        <v>都道府県名を入力してください</v>
      </c>
    </row>
    <row r="5" spans="1:24" s="60" customFormat="1" ht="5.25" customHeight="1" thickBot="1">
      <c r="I5" s="62"/>
      <c r="J5" s="62"/>
      <c r="M5" s="159"/>
    </row>
    <row r="6" spans="1:24" ht="23.1" customHeight="1">
      <c r="B6" s="421" t="s">
        <v>49</v>
      </c>
      <c r="C6" s="422"/>
      <c r="D6" s="161"/>
      <c r="E6" s="423"/>
      <c r="F6" s="423"/>
      <c r="G6" s="424" t="s">
        <v>51</v>
      </c>
      <c r="H6" s="424"/>
      <c r="I6" s="424"/>
      <c r="J6" s="425"/>
      <c r="M6" s="119" t="str">
        <f>IF(LEN(E6)=7,TRUE,"薬局コードを正しく入力してください")</f>
        <v>薬局コードを正しく入力してください</v>
      </c>
    </row>
    <row r="7" spans="1:24" ht="23.1" customHeight="1">
      <c r="B7" s="426" t="s">
        <v>52</v>
      </c>
      <c r="C7" s="427"/>
      <c r="D7" s="160"/>
      <c r="E7" s="413"/>
      <c r="F7" s="413"/>
      <c r="G7" s="413"/>
      <c r="I7" s="114" t="s">
        <v>53</v>
      </c>
      <c r="J7" s="152" t="s">
        <v>54</v>
      </c>
      <c r="L7" s="58">
        <v>0</v>
      </c>
      <c r="M7" s="119" t="str">
        <f>IF($E$7="","保険薬局名を入力してください",TRUE)</f>
        <v>保険薬局名を入力してください</v>
      </c>
    </row>
    <row r="8" spans="1:24" ht="18.75" customHeight="1">
      <c r="B8" s="430" t="s">
        <v>55</v>
      </c>
      <c r="C8" s="431"/>
      <c r="D8" s="434" t="s">
        <v>56</v>
      </c>
      <c r="E8" s="435"/>
      <c r="F8" s="435"/>
      <c r="G8" s="435"/>
      <c r="H8" s="436" t="s">
        <v>57</v>
      </c>
      <c r="I8" s="436"/>
      <c r="J8" s="437"/>
      <c r="K8" s="129" t="s">
        <v>50</v>
      </c>
      <c r="M8" s="159" t="str">
        <f>IF($L$7=0,"個人立、法人立の区分を選択してください。","TRUE")</f>
        <v>個人立、法人立の区分を選択してください。</v>
      </c>
      <c r="N8" s="60"/>
    </row>
    <row r="9" spans="1:24" ht="17.25" customHeight="1">
      <c r="B9" s="432"/>
      <c r="C9" s="433"/>
      <c r="D9" s="428"/>
      <c r="E9" s="429"/>
      <c r="F9" s="133"/>
      <c r="G9" s="133"/>
      <c r="H9" s="363"/>
      <c r="I9" s="363"/>
      <c r="J9" s="438"/>
      <c r="M9" s="159" t="str">
        <f>IF($L$8=0,"指定年月日の年号を選択してください",TRUE)</f>
        <v>指定年月日の年号を選択してください</v>
      </c>
      <c r="N9" s="60"/>
      <c r="Q9" s="58" t="str">
        <f>IF($D9="","FALSE","TRUE")</f>
        <v>FALSE</v>
      </c>
      <c r="R9" s="58" t="str">
        <f>IF($F9="","FALSE","TRUE")</f>
        <v>FALSE</v>
      </c>
      <c r="S9" s="58" t="str">
        <f>IF($G9="","FALSE","TRUE")</f>
        <v>FALSE</v>
      </c>
    </row>
    <row r="10" spans="1:24" ht="27.75" customHeight="1">
      <c r="B10" s="439" t="s">
        <v>58</v>
      </c>
      <c r="C10" s="440"/>
      <c r="D10" s="440"/>
      <c r="E10" s="440"/>
      <c r="F10" s="441"/>
      <c r="G10" s="442" t="s">
        <v>59</v>
      </c>
      <c r="H10" s="443"/>
      <c r="I10" s="444" t="s">
        <v>60</v>
      </c>
      <c r="J10" s="445"/>
      <c r="M10" s="159" t="str">
        <f>IF(L10="","選択してください",TRUE)</f>
        <v>選択してください</v>
      </c>
      <c r="N10" s="60"/>
    </row>
    <row r="11" spans="1:24" ht="27.75" customHeight="1" thickBot="1">
      <c r="B11" s="446" t="s">
        <v>61</v>
      </c>
      <c r="C11" s="447"/>
      <c r="D11" s="448" t="s">
        <v>62</v>
      </c>
      <c r="E11" s="449"/>
      <c r="F11" s="158"/>
      <c r="G11" s="450" t="s">
        <v>63</v>
      </c>
      <c r="H11" s="444"/>
      <c r="I11" s="444"/>
      <c r="J11" s="156"/>
      <c r="K11" s="58" t="s">
        <v>64</v>
      </c>
      <c r="L11" s="148" t="s">
        <v>207</v>
      </c>
      <c r="M11" s="119" t="str">
        <f>IF(F11&gt;0,IF(F11&gt;J11,TRUE,"常勤換算の数値が実人員より大きいため修正してください"),"保険薬剤師の実人員数を入力してください")</f>
        <v>保険薬剤師の実人員数を入力してください</v>
      </c>
      <c r="N11" s="155" t="s">
        <v>208</v>
      </c>
      <c r="O11" s="412" t="str">
        <f>IF(J11="","常勤換算の人数が記載漏れです",IF(F11&lt;J11,"常勤換算の人数が実人員よりも大きいため修正して下さい",TRUE))</f>
        <v>常勤換算の人数が記載漏れです</v>
      </c>
      <c r="P11" s="413"/>
      <c r="Q11" s="413"/>
      <c r="R11" s="413"/>
      <c r="S11" s="413"/>
      <c r="T11" s="414"/>
    </row>
    <row r="12" spans="1:24" ht="27.75" customHeight="1" thickBot="1">
      <c r="B12" s="451" t="s">
        <v>65</v>
      </c>
      <c r="C12" s="452"/>
      <c r="D12" s="453" t="s">
        <v>66</v>
      </c>
      <c r="E12" s="454"/>
      <c r="F12" s="157"/>
      <c r="G12" s="455" t="s">
        <v>63</v>
      </c>
      <c r="H12" s="456"/>
      <c r="I12" s="456"/>
      <c r="J12" s="156"/>
      <c r="L12" s="148" t="s">
        <v>207</v>
      </c>
      <c r="M12" s="119" t="str">
        <f>IF(F12&gt;0,IF(F12&gt;J12,TRUE,"常勤換算の数値が実人員より大きいため修正してください"),"事務職員の実人員数を入力してください")</f>
        <v>事務職員の実人員数を入力してください</v>
      </c>
      <c r="N12" s="155" t="s">
        <v>208</v>
      </c>
      <c r="O12" s="412" t="str">
        <f>IF(J12="","常勤換算の人数が記載漏れです",IF(F12&lt;J12,"常勤換算の人数が実人員よりも大きいため修正して下さい",TRUE))</f>
        <v>常勤換算の人数が記載漏れです</v>
      </c>
      <c r="P12" s="413"/>
      <c r="Q12" s="413"/>
      <c r="R12" s="413"/>
      <c r="S12" s="413"/>
      <c r="T12" s="414"/>
    </row>
    <row r="13" spans="1:24" ht="6.75" customHeight="1" thickBot="1">
      <c r="B13" s="154"/>
      <c r="C13" s="154"/>
      <c r="D13" s="154"/>
      <c r="E13" s="154"/>
      <c r="F13" s="154"/>
      <c r="G13" s="154"/>
      <c r="H13" s="153"/>
      <c r="I13" s="153"/>
      <c r="J13" s="153"/>
    </row>
    <row r="14" spans="1:24" ht="26.25" customHeight="1">
      <c r="B14" s="415" t="s">
        <v>67</v>
      </c>
      <c r="C14" s="416"/>
      <c r="D14" s="416"/>
      <c r="E14" s="416"/>
      <c r="F14" s="416"/>
      <c r="G14" s="416"/>
      <c r="H14" s="416"/>
      <c r="I14" s="416"/>
      <c r="J14" s="417"/>
    </row>
    <row r="15" spans="1:24" ht="28.5" customHeight="1">
      <c r="B15" s="324" t="s">
        <v>68</v>
      </c>
      <c r="C15" s="325"/>
      <c r="D15" s="326" t="s">
        <v>69</v>
      </c>
      <c r="E15" s="325"/>
      <c r="F15" s="114" t="s">
        <v>70</v>
      </c>
      <c r="G15" s="115" t="s">
        <v>71</v>
      </c>
      <c r="H15" s="115" t="s">
        <v>72</v>
      </c>
      <c r="I15" s="115" t="s">
        <v>73</v>
      </c>
      <c r="J15" s="152" t="s">
        <v>74</v>
      </c>
      <c r="L15" s="58">
        <v>0</v>
      </c>
      <c r="M15" s="71" t="str">
        <f>IF(L15=0,"調剤基本料の届出区分を選択してください",TRUE)</f>
        <v>調剤基本料の届出区分を選択してください</v>
      </c>
      <c r="N15" s="70"/>
      <c r="O15" s="151"/>
    </row>
    <row r="16" spans="1:24" ht="63.75" customHeight="1">
      <c r="B16" s="418"/>
      <c r="C16" s="254" t="s">
        <v>75</v>
      </c>
      <c r="D16" s="254"/>
      <c r="E16" s="254"/>
      <c r="F16" s="329"/>
      <c r="G16" s="397" t="s">
        <v>76</v>
      </c>
      <c r="H16" s="407"/>
      <c r="I16" s="345"/>
      <c r="J16" s="395"/>
      <c r="K16" s="58" t="s">
        <v>50</v>
      </c>
      <c r="L16" s="148"/>
      <c r="M16" s="119" t="str">
        <f>IF(I16="","処方箋受付回数の合計を入力してください",TRUE)</f>
        <v>処方箋受付回数の合計を入力してください</v>
      </c>
      <c r="O16" s="148"/>
      <c r="P16" s="74"/>
    </row>
    <row r="17" spans="1:20" ht="63.75" customHeight="1">
      <c r="B17" s="419"/>
      <c r="C17" s="288"/>
      <c r="D17" s="288"/>
      <c r="E17" s="288"/>
      <c r="F17" s="396"/>
      <c r="G17" s="397" t="s">
        <v>77</v>
      </c>
      <c r="H17" s="398"/>
      <c r="I17" s="405" t="s">
        <v>205</v>
      </c>
      <c r="J17" s="406"/>
      <c r="K17" s="58" t="s">
        <v>50</v>
      </c>
      <c r="M17" s="150" t="s">
        <v>209</v>
      </c>
      <c r="N17" s="149"/>
      <c r="O17" s="148"/>
      <c r="P17" s="147"/>
      <c r="Q17" s="147"/>
      <c r="R17" s="147"/>
    </row>
    <row r="18" spans="1:20" ht="66.95" customHeight="1">
      <c r="B18" s="146"/>
      <c r="C18" s="250" t="s">
        <v>78</v>
      </c>
      <c r="D18" s="250"/>
      <c r="E18" s="250"/>
      <c r="F18" s="251"/>
      <c r="G18" s="408" t="s">
        <v>79</v>
      </c>
      <c r="H18" s="409"/>
      <c r="I18" s="410" t="s">
        <v>50</v>
      </c>
      <c r="J18" s="411"/>
      <c r="K18" s="58" t="s">
        <v>50</v>
      </c>
      <c r="M18" s="119"/>
      <c r="O18" s="125"/>
      <c r="P18" s="145"/>
      <c r="Q18" s="145"/>
      <c r="R18" s="145"/>
      <c r="T18" s="58" t="s">
        <v>50</v>
      </c>
    </row>
    <row r="19" spans="1:20" ht="30" customHeight="1">
      <c r="B19" s="130"/>
      <c r="C19" s="254" t="s">
        <v>80</v>
      </c>
      <c r="D19" s="254"/>
      <c r="E19" s="254"/>
      <c r="F19" s="329"/>
      <c r="G19" s="397" t="s">
        <v>81</v>
      </c>
      <c r="H19" s="398"/>
      <c r="I19" s="399"/>
      <c r="J19" s="400"/>
      <c r="M19" s="119" t="str">
        <f>IF(I19="","数値を入力してください",IF(I19&gt;100,"値が大きすぎます",TRUE))</f>
        <v>数値を入力してください</v>
      </c>
    </row>
    <row r="20" spans="1:20" ht="30" customHeight="1">
      <c r="B20" s="143"/>
      <c r="C20" s="313"/>
      <c r="D20" s="313"/>
      <c r="E20" s="313"/>
      <c r="F20" s="314"/>
      <c r="G20" s="397" t="s">
        <v>82</v>
      </c>
      <c r="H20" s="398"/>
      <c r="I20" s="399"/>
      <c r="J20" s="400"/>
      <c r="K20" s="58" t="s">
        <v>50</v>
      </c>
      <c r="M20" s="119" t="str">
        <f>IF(I20="","数値を入力してください",IF(I20&gt;100,"値が大きすぎます",IF(I20&gt;I19,"第１位の医療機関に係る集中率より大きい数値です",TRUE)))</f>
        <v>数値を入力してください</v>
      </c>
    </row>
    <row r="21" spans="1:20" ht="30" customHeight="1">
      <c r="B21" s="81"/>
      <c r="C21" s="288"/>
      <c r="D21" s="288"/>
      <c r="E21" s="288"/>
      <c r="F21" s="396"/>
      <c r="G21" s="397" t="s">
        <v>83</v>
      </c>
      <c r="H21" s="398"/>
      <c r="I21" s="399"/>
      <c r="J21" s="400"/>
      <c r="M21" s="119" t="str">
        <f>IF(I21="","数値を入力してください",IF(I21&gt;100,"値が大きすぎます",IF(I21&gt;I19,"第１位の医療機関に係る集中率より大きい数値です",IF(I21&gt;I20,"第２位の医療機関に係る集中率より大きい数値です",TRUE))))</f>
        <v>数値を入力してください</v>
      </c>
      <c r="N21" s="144"/>
      <c r="O21" s="144" t="str">
        <f>IF(I19+I20+I21&gt;100,"集中率の合計が100%を超えています","TRUE")</f>
        <v>TRUE</v>
      </c>
    </row>
    <row r="22" spans="1:20" ht="25.5" customHeight="1">
      <c r="B22" s="130"/>
      <c r="C22" s="250" t="s">
        <v>84</v>
      </c>
      <c r="D22" s="250"/>
      <c r="E22" s="250"/>
      <c r="F22" s="251"/>
      <c r="G22" s="281" t="s">
        <v>85</v>
      </c>
      <c r="H22" s="252"/>
      <c r="I22" s="405" t="s">
        <v>86</v>
      </c>
      <c r="J22" s="406"/>
      <c r="L22" s="58">
        <v>0</v>
      </c>
    </row>
    <row r="23" spans="1:20" ht="37.5" customHeight="1">
      <c r="B23" s="143"/>
      <c r="C23" s="142"/>
      <c r="D23" s="250" t="s">
        <v>87</v>
      </c>
      <c r="E23" s="250"/>
      <c r="F23" s="251"/>
      <c r="G23" s="319"/>
      <c r="H23" s="394"/>
      <c r="I23" s="394"/>
      <c r="J23" s="395"/>
      <c r="M23" s="71" t="b">
        <f>IF($L$22=1,IF($G23="","グループ名を入力してください",TRUE),TRUE)</f>
        <v>1</v>
      </c>
      <c r="N23" s="70"/>
    </row>
    <row r="24" spans="1:20" ht="30" customHeight="1">
      <c r="B24" s="401"/>
      <c r="C24" s="374" t="s">
        <v>88</v>
      </c>
      <c r="D24" s="250" t="s">
        <v>89</v>
      </c>
      <c r="E24" s="250"/>
      <c r="F24" s="251"/>
      <c r="G24" s="319"/>
      <c r="H24" s="394"/>
      <c r="I24" s="394"/>
      <c r="J24" s="395"/>
      <c r="M24" s="71" t="b">
        <f>IF($L$22=1,IF($G24="","同一グループ内の保険薬局の数を入力してください",TRUE),TRUE)</f>
        <v>1</v>
      </c>
      <c r="N24" s="70"/>
    </row>
    <row r="25" spans="1:20" ht="30" customHeight="1">
      <c r="B25" s="401"/>
      <c r="C25" s="374"/>
      <c r="D25" s="250" t="s">
        <v>90</v>
      </c>
      <c r="E25" s="250"/>
      <c r="F25" s="251"/>
      <c r="G25" s="403"/>
      <c r="H25" s="345"/>
      <c r="I25" s="345"/>
      <c r="J25" s="404"/>
      <c r="M25" s="71" t="b">
        <f>IF($L$22=1,IF($G25="","グループ内の1月あたりの処方箋受付回数の合計を入力してください",TRUE),TRUE)</f>
        <v>1</v>
      </c>
      <c r="N25" s="70"/>
    </row>
    <row r="26" spans="1:20" ht="52.5" customHeight="1">
      <c r="B26" s="402"/>
      <c r="C26" s="375"/>
      <c r="D26" s="250" t="s">
        <v>91</v>
      </c>
      <c r="E26" s="250"/>
      <c r="F26" s="251"/>
      <c r="G26" s="141" t="s">
        <v>92</v>
      </c>
      <c r="H26" s="267"/>
      <c r="I26" s="268"/>
      <c r="J26" s="140" t="s">
        <v>93</v>
      </c>
      <c r="K26" s="129" t="s">
        <v>64</v>
      </c>
      <c r="M26" s="71" t="str" cm="1">
        <f t="array" ref="M26">_xlfn.IFS(L26=1,IF(H26="","処方箋受付合計回数を入力してください",TRUE),L26=2,TRUE,L26="","選択してください")</f>
        <v>選択してください</v>
      </c>
      <c r="N26" s="70"/>
    </row>
    <row r="27" spans="1:20" ht="30.75" customHeight="1">
      <c r="A27" s="131"/>
      <c r="B27" s="130"/>
      <c r="C27" s="250" t="s">
        <v>94</v>
      </c>
      <c r="D27" s="250"/>
      <c r="E27" s="250"/>
      <c r="F27" s="250"/>
      <c r="G27" s="251"/>
      <c r="H27" s="139" t="s">
        <v>95</v>
      </c>
      <c r="I27" s="138"/>
      <c r="J27" s="137" t="s">
        <v>96</v>
      </c>
      <c r="L27" s="58">
        <v>0</v>
      </c>
      <c r="M27" s="71" t="b">
        <f>IF(L27="","選択してください",TRUE)</f>
        <v>1</v>
      </c>
      <c r="N27" s="70"/>
    </row>
    <row r="28" spans="1:20" ht="30" customHeight="1">
      <c r="B28" s="135"/>
      <c r="C28" s="373" t="s">
        <v>97</v>
      </c>
      <c r="D28" s="372" t="s">
        <v>98</v>
      </c>
      <c r="E28" s="250"/>
      <c r="F28" s="250"/>
      <c r="G28" s="251"/>
      <c r="H28" s="376" t="s">
        <v>50</v>
      </c>
      <c r="I28" s="377"/>
      <c r="J28" s="378"/>
      <c r="K28" s="58" t="b">
        <v>0</v>
      </c>
      <c r="L28" s="58" t="b">
        <v>0</v>
      </c>
      <c r="M28" s="71" t="b">
        <f>IF(AND(L27=2,K28=FALSE,L28=FALSE),TRUE,IF(AND(L27=1,K28=FALSE,L28=FALSE),"保険医療機関の種別を選択してください",TRUE))</f>
        <v>1</v>
      </c>
      <c r="N28" s="70"/>
    </row>
    <row r="29" spans="1:20" ht="30" customHeight="1">
      <c r="B29" s="135"/>
      <c r="C29" s="374"/>
      <c r="D29" s="372" t="s">
        <v>99</v>
      </c>
      <c r="E29" s="250"/>
      <c r="F29" s="250"/>
      <c r="G29" s="251"/>
      <c r="H29" s="391"/>
      <c r="I29" s="392"/>
      <c r="J29" s="393"/>
      <c r="M29" s="119" t="str">
        <f>IF(L27=2,"入力不要です",IF(H29="","保険医療機関の名称を入力してください",TRUE))</f>
        <v>保険医療機関の名称を入力してください</v>
      </c>
    </row>
    <row r="30" spans="1:20" ht="30" customHeight="1">
      <c r="B30" s="135"/>
      <c r="C30" s="374"/>
      <c r="D30" s="372" t="s">
        <v>100</v>
      </c>
      <c r="E30" s="250"/>
      <c r="F30" s="250"/>
      <c r="G30" s="329"/>
      <c r="H30" s="391"/>
      <c r="I30" s="392"/>
      <c r="J30" s="393"/>
      <c r="M30" s="71" t="str">
        <f>IF(L27=2,"入力不要です",IF(H30="","処方箋集中率を入力してください",TRUE))</f>
        <v>処方箋集中率を入力してください</v>
      </c>
      <c r="N30" s="70"/>
    </row>
    <row r="31" spans="1:20" ht="69.95" customHeight="1">
      <c r="B31" s="135"/>
      <c r="C31" s="374"/>
      <c r="D31" s="379" t="s">
        <v>101</v>
      </c>
      <c r="E31" s="254"/>
      <c r="F31" s="254"/>
      <c r="G31" s="381" t="s">
        <v>210</v>
      </c>
      <c r="H31" s="383" t="s">
        <v>102</v>
      </c>
      <c r="I31" s="384"/>
      <c r="J31" s="389" t="s">
        <v>103</v>
      </c>
      <c r="M31" s="71" t="str">
        <f>IF(L27=2,"選択不要です",IF(L31="","選択してください",TRUE))</f>
        <v>選択してください</v>
      </c>
      <c r="N31" s="70"/>
    </row>
    <row r="32" spans="1:20" ht="6" customHeight="1">
      <c r="B32" s="135"/>
      <c r="C32" s="374"/>
      <c r="D32" s="380"/>
      <c r="E32" s="313"/>
      <c r="F32" s="313"/>
      <c r="G32" s="382"/>
      <c r="H32" s="385"/>
      <c r="I32" s="386"/>
      <c r="J32" s="390"/>
      <c r="K32" s="129"/>
      <c r="M32" s="119"/>
    </row>
    <row r="33" spans="1:13" ht="30" customHeight="1">
      <c r="B33" s="135"/>
      <c r="C33" s="374"/>
      <c r="D33" s="387"/>
      <c r="E33" s="372" t="s">
        <v>104</v>
      </c>
      <c r="F33" s="250"/>
      <c r="G33" s="250"/>
      <c r="H33" s="251"/>
      <c r="I33" s="136" t="s">
        <v>105</v>
      </c>
      <c r="J33" s="132" t="s">
        <v>106</v>
      </c>
      <c r="M33" s="119" t="str">
        <f>IF($L$27=2,"選択不要です",IF($L$31=1,"選択不要です",IF(L33="","選択してください",TRUE)))</f>
        <v>選択してください</v>
      </c>
    </row>
    <row r="34" spans="1:13" ht="30" customHeight="1">
      <c r="B34" s="135"/>
      <c r="C34" s="374"/>
      <c r="D34" s="387"/>
      <c r="E34" s="372" t="s">
        <v>107</v>
      </c>
      <c r="F34" s="250"/>
      <c r="G34" s="250"/>
      <c r="H34" s="251"/>
      <c r="I34" s="133" t="s">
        <v>105</v>
      </c>
      <c r="J34" s="132" t="s">
        <v>106</v>
      </c>
      <c r="M34" s="119" t="str">
        <f>IF($L$27=2,"選択不要です",IF($L$31=1,"選択不要です",IF(L34="","選択してください",TRUE)))</f>
        <v>選択してください</v>
      </c>
    </row>
    <row r="35" spans="1:13" ht="30" customHeight="1">
      <c r="B35" s="135"/>
      <c r="C35" s="374"/>
      <c r="D35" s="387"/>
      <c r="E35" s="372" t="s">
        <v>108</v>
      </c>
      <c r="F35" s="250"/>
      <c r="G35" s="250"/>
      <c r="H35" s="251"/>
      <c r="I35" s="133" t="s">
        <v>105</v>
      </c>
      <c r="J35" s="132" t="s">
        <v>106</v>
      </c>
      <c r="M35" s="119" t="str">
        <f>IF($L$27=2,"選択不要です",IF($L$31=1,"選択不要です",IF(L35="","選択してください",TRUE)))</f>
        <v>選択してください</v>
      </c>
    </row>
    <row r="36" spans="1:13" ht="30" customHeight="1">
      <c r="B36" s="135"/>
      <c r="C36" s="374"/>
      <c r="D36" s="387"/>
      <c r="E36" s="372" t="s">
        <v>109</v>
      </c>
      <c r="F36" s="250"/>
      <c r="G36" s="250"/>
      <c r="H36" s="251"/>
      <c r="I36" s="133" t="s">
        <v>105</v>
      </c>
      <c r="J36" s="132" t="s">
        <v>106</v>
      </c>
      <c r="M36" s="119" t="str">
        <f>IF($L$27=2,"選択不要です",IF($L$31=1,"選択不要です",IF(L36="","選択してください",TRUE)))</f>
        <v>選択してください</v>
      </c>
    </row>
    <row r="37" spans="1:13" ht="30" customHeight="1">
      <c r="B37" s="134"/>
      <c r="C37" s="375"/>
      <c r="D37" s="388"/>
      <c r="E37" s="372" t="s">
        <v>110</v>
      </c>
      <c r="F37" s="250"/>
      <c r="G37" s="250"/>
      <c r="H37" s="251"/>
      <c r="I37" s="133" t="s">
        <v>105</v>
      </c>
      <c r="J37" s="132" t="s">
        <v>106</v>
      </c>
      <c r="M37" s="119" t="str">
        <f>IF($L$27=2,"選択不要です",IF($L$31=1,"選択不要です",IF(L37="","選択してください",TRUE)))</f>
        <v>選択してください</v>
      </c>
    </row>
    <row r="38" spans="1:13" ht="18" customHeight="1">
      <c r="A38" s="131"/>
      <c r="B38" s="130"/>
      <c r="C38" s="254" t="s">
        <v>111</v>
      </c>
      <c r="D38" s="254"/>
      <c r="E38" s="254"/>
      <c r="F38" s="254"/>
      <c r="G38" s="254"/>
      <c r="H38" s="254"/>
      <c r="I38" s="254"/>
      <c r="J38" s="357"/>
      <c r="K38" s="129"/>
    </row>
    <row r="39" spans="1:13" ht="50.1" customHeight="1">
      <c r="B39" s="128"/>
      <c r="C39" s="311" t="s">
        <v>112</v>
      </c>
      <c r="D39" s="311"/>
      <c r="E39" s="311"/>
      <c r="F39" s="311"/>
      <c r="G39" s="311"/>
      <c r="H39" s="311"/>
      <c r="I39" s="311"/>
      <c r="J39" s="358"/>
    </row>
    <row r="40" spans="1:13" ht="30" customHeight="1">
      <c r="B40" s="127"/>
      <c r="C40" s="359" t="s">
        <v>113</v>
      </c>
      <c r="D40" s="359"/>
      <c r="E40" s="359"/>
      <c r="F40" s="360"/>
      <c r="G40" s="361" t="s">
        <v>114</v>
      </c>
      <c r="H40" s="362"/>
      <c r="I40" s="363" t="s">
        <v>60</v>
      </c>
      <c r="J40" s="364"/>
      <c r="M40" s="119" t="str">
        <f>IF(L40="","選択してください",TRUE)</f>
        <v>選択してください</v>
      </c>
    </row>
    <row r="41" spans="1:13" ht="30" customHeight="1">
      <c r="B41" s="127"/>
      <c r="C41" s="359" t="s">
        <v>115</v>
      </c>
      <c r="D41" s="359"/>
      <c r="E41" s="359"/>
      <c r="F41" s="360"/>
      <c r="G41" s="368" t="s">
        <v>116</v>
      </c>
      <c r="H41" s="369"/>
      <c r="I41" s="370" t="s">
        <v>117</v>
      </c>
      <c r="J41" s="371"/>
      <c r="M41" s="119" t="str">
        <f>IF(L41="","選択してください",TRUE)</f>
        <v>選択してください</v>
      </c>
    </row>
    <row r="42" spans="1:13" ht="30" customHeight="1" thickBot="1">
      <c r="B42" s="126"/>
      <c r="C42" s="263" t="s">
        <v>118</v>
      </c>
      <c r="D42" s="263"/>
      <c r="E42" s="263"/>
      <c r="F42" s="264"/>
      <c r="G42" s="365" t="s">
        <v>114</v>
      </c>
      <c r="H42" s="366"/>
      <c r="I42" s="366" t="s">
        <v>60</v>
      </c>
      <c r="J42" s="367"/>
      <c r="M42" s="119" t="str">
        <f>IF(L42="","選択してください",TRUE)</f>
        <v>選択してください</v>
      </c>
    </row>
    <row r="43" spans="1:13" ht="9.75" customHeight="1">
      <c r="C43" s="125"/>
      <c r="D43" s="125"/>
      <c r="E43" s="125"/>
      <c r="F43" s="125"/>
      <c r="G43" s="124"/>
      <c r="H43" s="90"/>
      <c r="I43" s="90"/>
      <c r="J43" s="90"/>
    </row>
    <row r="44" spans="1:13" s="60" customFormat="1" ht="18.75" customHeight="1">
      <c r="B44" s="349" t="s">
        <v>119</v>
      </c>
      <c r="C44" s="349"/>
      <c r="D44" s="350">
        <f>E6</f>
        <v>0</v>
      </c>
      <c r="E44" s="350"/>
      <c r="F44" s="123"/>
      <c r="H44" s="122"/>
      <c r="M44" s="61"/>
    </row>
    <row r="45" spans="1:13" s="60" customFormat="1" ht="10.5" customHeight="1" thickBot="1">
      <c r="G45" s="121"/>
      <c r="H45" s="121"/>
      <c r="I45" s="120"/>
      <c r="J45" s="120"/>
      <c r="M45" s="61"/>
    </row>
    <row r="46" spans="1:13" ht="36.75" customHeight="1">
      <c r="B46" s="351" t="s">
        <v>120</v>
      </c>
      <c r="C46" s="352"/>
      <c r="D46" s="352"/>
      <c r="E46" s="352"/>
      <c r="F46" s="353"/>
      <c r="G46" s="354" t="s">
        <v>121</v>
      </c>
      <c r="H46" s="355"/>
      <c r="I46" s="355" t="s">
        <v>122</v>
      </c>
      <c r="J46" s="356"/>
      <c r="L46" s="58">
        <v>0</v>
      </c>
      <c r="M46" s="119" t="b">
        <f>IF(L46="","選択してください",TRUE)</f>
        <v>1</v>
      </c>
    </row>
    <row r="47" spans="1:13" ht="36.75" customHeight="1" thickBot="1">
      <c r="B47" s="82"/>
      <c r="C47" s="257" t="s">
        <v>211</v>
      </c>
      <c r="D47" s="257"/>
      <c r="E47" s="257"/>
      <c r="F47" s="318"/>
      <c r="G47" s="321" t="s">
        <v>123</v>
      </c>
      <c r="H47" s="289"/>
      <c r="I47" s="322" t="s">
        <v>124</v>
      </c>
      <c r="J47" s="323"/>
      <c r="K47" s="58" t="s">
        <v>125</v>
      </c>
      <c r="M47" s="119" t="str">
        <f>IF(L47="","選択してください",TRUE)</f>
        <v>選択してください</v>
      </c>
    </row>
    <row r="48" spans="1:13" ht="30" customHeight="1">
      <c r="B48" s="87" t="s">
        <v>126</v>
      </c>
      <c r="C48" s="118"/>
      <c r="D48" s="118"/>
      <c r="E48" s="117"/>
      <c r="F48" s="86"/>
      <c r="G48" s="116"/>
      <c r="H48" s="85"/>
      <c r="I48" s="85"/>
      <c r="J48" s="84"/>
    </row>
    <row r="49" spans="2:17" ht="31.5" customHeight="1">
      <c r="B49" s="324" t="s">
        <v>127</v>
      </c>
      <c r="C49" s="325"/>
      <c r="D49" s="326" t="s">
        <v>128</v>
      </c>
      <c r="E49" s="325"/>
      <c r="F49" s="114" t="s">
        <v>129</v>
      </c>
      <c r="G49" s="115" t="s">
        <v>130</v>
      </c>
      <c r="H49" s="114" t="s">
        <v>131</v>
      </c>
      <c r="I49" s="327"/>
      <c r="J49" s="328"/>
      <c r="M49" s="71" t="str">
        <f>IF(L49="","選択してください",TRUE)</f>
        <v>選択してください</v>
      </c>
      <c r="N49" s="70"/>
    </row>
    <row r="50" spans="2:17" ht="31.5" customHeight="1">
      <c r="B50" s="113"/>
      <c r="C50" s="254" t="s">
        <v>132</v>
      </c>
      <c r="D50" s="254"/>
      <c r="E50" s="254"/>
      <c r="F50" s="329"/>
      <c r="G50" s="330"/>
      <c r="H50" s="330"/>
      <c r="I50" s="331"/>
      <c r="J50" s="332"/>
      <c r="L50" s="58" t="s">
        <v>50</v>
      </c>
      <c r="M50" s="71" t="str">
        <f>IF(G50="","備蓄医療用医薬品数を入力してください",TRUE)</f>
        <v>備蓄医療用医薬品数を入力してください</v>
      </c>
      <c r="N50" s="70"/>
    </row>
    <row r="51" spans="2:17" ht="31.5" customHeight="1" thickBot="1">
      <c r="B51" s="82"/>
      <c r="C51" s="291" t="s">
        <v>133</v>
      </c>
      <c r="D51" s="291"/>
      <c r="E51" s="291"/>
      <c r="F51" s="292"/>
      <c r="G51" s="333"/>
      <c r="H51" s="334"/>
      <c r="I51" s="335"/>
      <c r="J51" s="336"/>
      <c r="M51" s="71" t="str">
        <f>IF(G51="","要指導医薬品及び一般用医薬品の合計品目数",TRUE)</f>
        <v>要指導医薬品及び一般用医薬品の合計品目数</v>
      </c>
      <c r="N51" s="70"/>
    </row>
    <row r="52" spans="2:17" ht="31.5" customHeight="1" thickBot="1">
      <c r="B52" s="87" t="s">
        <v>134</v>
      </c>
      <c r="C52" s="112"/>
      <c r="D52" s="111"/>
      <c r="E52" s="111"/>
      <c r="F52" s="110"/>
      <c r="G52" s="337" t="s">
        <v>135</v>
      </c>
      <c r="H52" s="338"/>
      <c r="I52" s="338" t="s">
        <v>136</v>
      </c>
      <c r="J52" s="339"/>
      <c r="L52" s="58">
        <v>0</v>
      </c>
      <c r="M52" s="71" t="b">
        <f>IF(L52="","選択してください",TRUE)</f>
        <v>1</v>
      </c>
      <c r="N52" s="70"/>
    </row>
    <row r="53" spans="2:17" ht="30.75" customHeight="1">
      <c r="B53" s="340" t="s">
        <v>212</v>
      </c>
      <c r="C53" s="341"/>
      <c r="D53" s="341"/>
      <c r="E53" s="341"/>
      <c r="F53" s="342"/>
      <c r="G53" s="109" t="s">
        <v>137</v>
      </c>
      <c r="H53" s="103" t="s">
        <v>138</v>
      </c>
      <c r="I53" s="103" t="s">
        <v>139</v>
      </c>
      <c r="J53" s="108" t="s">
        <v>140</v>
      </c>
      <c r="L53" s="58">
        <v>0</v>
      </c>
      <c r="M53" s="71" t="b">
        <f>IF(L53="","選択してください",TRUE)</f>
        <v>1</v>
      </c>
      <c r="N53" s="70"/>
    </row>
    <row r="54" spans="2:17" ht="32.1" customHeight="1">
      <c r="B54" s="80"/>
      <c r="C54" s="250" t="s">
        <v>141</v>
      </c>
      <c r="D54" s="250"/>
      <c r="E54" s="250"/>
      <c r="F54" s="250"/>
      <c r="G54" s="281" t="s">
        <v>142</v>
      </c>
      <c r="H54" s="252"/>
      <c r="I54" s="248" t="s">
        <v>106</v>
      </c>
      <c r="J54" s="249"/>
      <c r="M54" s="71" t="str">
        <f>IF(L54="","選択してください",TRUE)</f>
        <v>選択してください</v>
      </c>
      <c r="N54" s="70"/>
    </row>
    <row r="55" spans="2:17" ht="35.25" customHeight="1">
      <c r="B55" s="80"/>
      <c r="C55" s="343" t="s">
        <v>143</v>
      </c>
      <c r="D55" s="344"/>
      <c r="E55" s="345"/>
      <c r="F55" s="346"/>
      <c r="G55" s="107" t="s">
        <v>144</v>
      </c>
      <c r="H55" s="106"/>
      <c r="I55" s="347"/>
      <c r="J55" s="348"/>
      <c r="K55" s="58" t="b">
        <f>IF($E$55="",FALSE,TRUE)</f>
        <v>0</v>
      </c>
      <c r="L55" s="58" t="b">
        <f>IF($H$55="",FALSE,TRUE)</f>
        <v>0</v>
      </c>
      <c r="M55" s="71" t="str">
        <f>IF(L54=1,"入力不要です",IF(AND(K55=FALSE,L55=FALSE),"新指標及びカットオフ値の割合を入力してください",IF(AND(K55=FALSE,L55=TRUE),"新指標の割合を入力してください",IF(AND(K55=TRUE,L55=FALSE),"カットオフ値の割合を入力してください",TRUE))))</f>
        <v>新指標及びカットオフ値の割合を入力してください</v>
      </c>
      <c r="N55" s="70"/>
    </row>
    <row r="56" spans="2:17" ht="31.5" customHeight="1">
      <c r="B56" s="82"/>
      <c r="C56" s="250" t="s">
        <v>145</v>
      </c>
      <c r="D56" s="250"/>
      <c r="E56" s="250"/>
      <c r="F56" s="250"/>
      <c r="G56" s="277" t="s">
        <v>142</v>
      </c>
      <c r="H56" s="278"/>
      <c r="I56" s="278" t="s">
        <v>106</v>
      </c>
      <c r="J56" s="285"/>
      <c r="M56" s="71" t="str">
        <f>IF($L$54=1,"選択不要です",IF(L56="","選択してください",TRUE))</f>
        <v>選択してください</v>
      </c>
      <c r="N56" s="70"/>
    </row>
    <row r="57" spans="2:17" ht="52.5" customHeight="1" thickBot="1">
      <c r="B57" s="105"/>
      <c r="C57" s="291" t="s">
        <v>146</v>
      </c>
      <c r="D57" s="291"/>
      <c r="E57" s="291"/>
      <c r="F57" s="292"/>
      <c r="G57" s="293" t="s">
        <v>142</v>
      </c>
      <c r="H57" s="294"/>
      <c r="I57" s="295" t="s">
        <v>147</v>
      </c>
      <c r="J57" s="296"/>
      <c r="M57" s="71" t="str">
        <f>IF($L$54=1,"選択不要です",IF(L57="","選択してください",TRUE))</f>
        <v>選択してください</v>
      </c>
      <c r="N57" s="70"/>
    </row>
    <row r="58" spans="2:17" ht="43.5" customHeight="1">
      <c r="B58" s="297" t="s">
        <v>213</v>
      </c>
      <c r="C58" s="298"/>
      <c r="D58" s="298"/>
      <c r="E58" s="298"/>
      <c r="F58" s="299"/>
      <c r="G58" s="104" t="s">
        <v>148</v>
      </c>
      <c r="H58" s="103" t="s">
        <v>149</v>
      </c>
      <c r="I58" s="102" t="s">
        <v>136</v>
      </c>
      <c r="J58" s="101"/>
      <c r="M58" s="71" t="str">
        <f>IF(L58="","選択してください",TRUE)</f>
        <v>選択してください</v>
      </c>
      <c r="N58" s="70"/>
      <c r="O58" s="59"/>
      <c r="P58" s="59"/>
      <c r="Q58" s="59"/>
    </row>
    <row r="59" spans="2:17" ht="43.5" customHeight="1">
      <c r="B59" s="300" t="s">
        <v>150</v>
      </c>
      <c r="C59" s="260"/>
      <c r="D59" s="260"/>
      <c r="E59" s="260"/>
      <c r="F59" s="261"/>
      <c r="G59" s="301" t="s">
        <v>151</v>
      </c>
      <c r="H59" s="248"/>
      <c r="I59" s="252" t="s">
        <v>152</v>
      </c>
      <c r="J59" s="285"/>
      <c r="K59" s="59"/>
      <c r="L59" s="59"/>
      <c r="M59" s="71" t="b">
        <f>IF(AND(L58=2,K59=FALSE,L59=FALSE),"適合する施設要件にチェックを入れてください",TRUE)</f>
        <v>1</v>
      </c>
      <c r="N59" s="70"/>
    </row>
    <row r="60" spans="2:17" ht="43.5" customHeight="1">
      <c r="B60" s="302" t="s">
        <v>153</v>
      </c>
      <c r="C60" s="303"/>
      <c r="D60" s="303"/>
      <c r="E60" s="303"/>
      <c r="F60" s="304"/>
      <c r="G60" s="319"/>
      <c r="H60" s="320"/>
      <c r="I60" s="305"/>
      <c r="J60" s="306"/>
      <c r="M60" s="71" t="str">
        <f>IF(G60="","医療用麻薬の備蓄品目数を入力してください",TRUE)</f>
        <v>医療用麻薬の備蓄品目数を入力してください</v>
      </c>
      <c r="N60" s="70"/>
    </row>
    <row r="61" spans="2:17" ht="35.1" customHeight="1">
      <c r="B61" s="307" t="s">
        <v>214</v>
      </c>
      <c r="C61" s="308"/>
      <c r="D61" s="308"/>
      <c r="E61" s="308"/>
      <c r="F61" s="309"/>
      <c r="G61" s="97" t="s">
        <v>154</v>
      </c>
      <c r="H61" s="250" t="s">
        <v>155</v>
      </c>
      <c r="I61" s="251"/>
      <c r="J61" s="100"/>
      <c r="M61" s="71" t="str">
        <f>IF(J61="","算定回数を入力してください",TRUE)</f>
        <v>算定回数を入力してください</v>
      </c>
      <c r="N61" s="70"/>
    </row>
    <row r="62" spans="2:17" ht="35.1" customHeight="1">
      <c r="B62" s="310"/>
      <c r="C62" s="311"/>
      <c r="D62" s="311"/>
      <c r="E62" s="311"/>
      <c r="F62" s="312"/>
      <c r="G62" s="99" t="s">
        <v>156</v>
      </c>
      <c r="H62" s="313" t="s">
        <v>157</v>
      </c>
      <c r="I62" s="314"/>
      <c r="J62" s="98"/>
      <c r="M62" s="71" t="str">
        <f>IF(J62="","実施患者数を入力してください",TRUE)</f>
        <v>実施患者数を入力してください</v>
      </c>
      <c r="N62" s="70"/>
    </row>
    <row r="63" spans="2:17" ht="35.1" customHeight="1">
      <c r="B63" s="302" t="s">
        <v>158</v>
      </c>
      <c r="C63" s="303"/>
      <c r="D63" s="303"/>
      <c r="E63" s="303"/>
      <c r="F63" s="304"/>
      <c r="G63" s="97" t="s">
        <v>154</v>
      </c>
      <c r="H63" s="250" t="s">
        <v>159</v>
      </c>
      <c r="I63" s="251"/>
      <c r="J63" s="96"/>
      <c r="M63" s="71" t="str">
        <f>IF(J63="","算定回数を入力してください",TRUE)</f>
        <v>算定回数を入力してください</v>
      </c>
      <c r="N63" s="70"/>
    </row>
    <row r="64" spans="2:17" ht="35.1" customHeight="1" thickBot="1">
      <c r="B64" s="315"/>
      <c r="C64" s="316"/>
      <c r="D64" s="316"/>
      <c r="E64" s="316"/>
      <c r="F64" s="317"/>
      <c r="G64" s="95" t="s">
        <v>160</v>
      </c>
      <c r="H64" s="257" t="s">
        <v>157</v>
      </c>
      <c r="I64" s="318"/>
      <c r="J64" s="94"/>
      <c r="M64" s="71" t="str">
        <f>IF(J64="","実施患者数を入力してください",TRUE)</f>
        <v>実施患者数を入力してください</v>
      </c>
      <c r="N64" s="70"/>
    </row>
    <row r="65" spans="1:24" ht="30" customHeight="1">
      <c r="B65" s="282" t="s">
        <v>161</v>
      </c>
      <c r="C65" s="283"/>
      <c r="D65" s="283"/>
      <c r="E65" s="283"/>
      <c r="F65" s="284"/>
      <c r="G65" s="270" t="s">
        <v>135</v>
      </c>
      <c r="H65" s="271"/>
      <c r="I65" s="271" t="s">
        <v>136</v>
      </c>
      <c r="J65" s="272"/>
      <c r="L65" s="58">
        <v>0</v>
      </c>
      <c r="M65" s="71" t="str">
        <f>IF(L65="","選択してください","TRUE")</f>
        <v>TRUE</v>
      </c>
      <c r="N65" s="70"/>
    </row>
    <row r="66" spans="1:24" ht="35.1" customHeight="1" thickBot="1">
      <c r="B66" s="80"/>
      <c r="C66" s="250" t="s">
        <v>162</v>
      </c>
      <c r="D66" s="250"/>
      <c r="E66" s="250"/>
      <c r="F66" s="251"/>
      <c r="G66" s="281" t="s">
        <v>85</v>
      </c>
      <c r="H66" s="252"/>
      <c r="I66" s="252" t="s">
        <v>96</v>
      </c>
      <c r="J66" s="285"/>
      <c r="K66" s="93" t="str">
        <f>IF((AND(L65=1,L66=2)),"エラー","")</f>
        <v/>
      </c>
      <c r="L66" s="58">
        <v>0</v>
      </c>
      <c r="M66" s="71" t="str">
        <f>IF(K66="エラー","「加算の届出状況を再確認してください。」",IF(L66="","選択してください","TRUE"))</f>
        <v>TRUE</v>
      </c>
      <c r="N66" s="70"/>
    </row>
    <row r="67" spans="1:24" ht="30" customHeight="1">
      <c r="B67" s="282" t="s">
        <v>163</v>
      </c>
      <c r="C67" s="283"/>
      <c r="D67" s="283"/>
      <c r="E67" s="283"/>
      <c r="F67" s="284"/>
      <c r="G67" s="270" t="s">
        <v>164</v>
      </c>
      <c r="H67" s="271"/>
      <c r="I67" s="286" t="s">
        <v>136</v>
      </c>
      <c r="J67" s="287"/>
      <c r="K67" s="58" t="s">
        <v>125</v>
      </c>
      <c r="L67" s="58">
        <v>0</v>
      </c>
      <c r="M67" s="71" t="str">
        <f>IF(L67="","選択してください","")</f>
        <v/>
      </c>
      <c r="N67" s="70"/>
    </row>
    <row r="68" spans="1:24" ht="24.95" customHeight="1">
      <c r="B68" s="92"/>
      <c r="C68" s="288" t="s">
        <v>165</v>
      </c>
      <c r="D68" s="289"/>
      <c r="E68" s="289"/>
      <c r="F68" s="290"/>
      <c r="G68" s="277" t="s">
        <v>166</v>
      </c>
      <c r="H68" s="278"/>
      <c r="I68" s="252" t="s">
        <v>167</v>
      </c>
      <c r="J68" s="285"/>
      <c r="L68" s="58">
        <v>0</v>
      </c>
      <c r="M68" s="71" t="b">
        <f>IF(L68="","選択してください",TRUE)</f>
        <v>1</v>
      </c>
      <c r="N68" s="70"/>
    </row>
    <row r="69" spans="1:24" ht="24.95" customHeight="1" thickBot="1">
      <c r="B69" s="91"/>
      <c r="C69" s="257" t="s">
        <v>168</v>
      </c>
      <c r="D69" s="273"/>
      <c r="E69" s="273"/>
      <c r="F69" s="274"/>
      <c r="G69" s="90" t="s">
        <v>169</v>
      </c>
      <c r="H69" s="90" t="s">
        <v>170</v>
      </c>
      <c r="I69" s="89" t="s">
        <v>171</v>
      </c>
      <c r="J69" s="88"/>
      <c r="M69" s="71" t="str">
        <f>IF(AND(P69=FALSE,Q69=FALSE,R69=FALSE),"無菌製剤処理を行うための設備にチェックを入れてください",TRUE)</f>
        <v>無菌製剤処理を行うための設備にチェックを入れてください</v>
      </c>
      <c r="N69" s="70"/>
    </row>
    <row r="70" spans="1:24" ht="30" customHeight="1">
      <c r="B70" s="87" t="s">
        <v>172</v>
      </c>
      <c r="C70" s="85"/>
      <c r="D70" s="85"/>
      <c r="E70" s="85"/>
      <c r="F70" s="85"/>
      <c r="G70" s="85"/>
      <c r="H70" s="86"/>
      <c r="I70" s="85"/>
      <c r="J70" s="84"/>
      <c r="M70" s="83"/>
      <c r="N70" s="70"/>
      <c r="P70" s="58" t="s">
        <v>50</v>
      </c>
    </row>
    <row r="71" spans="1:24" ht="35.1" customHeight="1">
      <c r="B71" s="82"/>
      <c r="C71" s="275" t="s">
        <v>173</v>
      </c>
      <c r="D71" s="275"/>
      <c r="E71" s="275"/>
      <c r="F71" s="276"/>
      <c r="G71" s="277" t="s">
        <v>135</v>
      </c>
      <c r="H71" s="278"/>
      <c r="I71" s="279" t="s">
        <v>136</v>
      </c>
      <c r="J71" s="280"/>
      <c r="M71" s="71" t="str">
        <f>IF(L71="","選択してください",TRUE)</f>
        <v>選択してください</v>
      </c>
      <c r="N71" s="70"/>
    </row>
    <row r="72" spans="1:24" ht="35.1" customHeight="1">
      <c r="B72" s="80"/>
      <c r="C72" s="250" t="s">
        <v>174</v>
      </c>
      <c r="D72" s="250"/>
      <c r="E72" s="250"/>
      <c r="F72" s="250"/>
      <c r="G72" s="281" t="s">
        <v>142</v>
      </c>
      <c r="H72" s="252"/>
      <c r="I72" s="248" t="s">
        <v>106</v>
      </c>
      <c r="J72" s="249"/>
      <c r="M72" s="71" t="str">
        <f>IF(L72="","選択してください",TRUE)</f>
        <v>選択してください</v>
      </c>
      <c r="N72" s="70"/>
    </row>
    <row r="73" spans="1:24" ht="35.1" customHeight="1">
      <c r="B73" s="81"/>
      <c r="C73" s="250" t="s">
        <v>175</v>
      </c>
      <c r="D73" s="250"/>
      <c r="E73" s="250"/>
      <c r="F73" s="251"/>
      <c r="G73" s="252" t="s">
        <v>176</v>
      </c>
      <c r="H73" s="252"/>
      <c r="I73" s="248" t="s">
        <v>106</v>
      </c>
      <c r="J73" s="249"/>
      <c r="M73" s="71" t="str">
        <f>IF(L72=1,"選択不要です",IF(L73="","選択してください",TRUE))</f>
        <v>選択してください</v>
      </c>
      <c r="N73" s="70"/>
    </row>
    <row r="74" spans="1:24" ht="42.75" customHeight="1" thickBot="1">
      <c r="B74" s="80"/>
      <c r="C74" s="250" t="s">
        <v>177</v>
      </c>
      <c r="D74" s="250"/>
      <c r="E74" s="250"/>
      <c r="F74" s="79" t="s">
        <v>178</v>
      </c>
      <c r="G74" s="78"/>
      <c r="H74" s="77" t="s">
        <v>179</v>
      </c>
      <c r="I74" s="171"/>
      <c r="J74" s="76"/>
      <c r="M74" s="71" t="str">
        <f>IF(OR(L72=1,L73=1),"入力不要です",IF(G74="","手帳を提示した患者の算定割合の年間平均を入力してください",IF(AND(G74&lt;50,G74&gt;0,I74=""),"直近３ヶ月の平均を入力してください",TRUE)))</f>
        <v>手帳を提示した患者の算定割合の年間平均を入力してください</v>
      </c>
      <c r="N74" s="70"/>
    </row>
    <row r="75" spans="1:24" ht="30" customHeight="1">
      <c r="B75" s="75" t="s">
        <v>180</v>
      </c>
      <c r="C75" s="269" t="s">
        <v>181</v>
      </c>
      <c r="D75" s="269"/>
      <c r="E75" s="269"/>
      <c r="F75" s="269"/>
      <c r="G75" s="270" t="s">
        <v>182</v>
      </c>
      <c r="H75" s="271"/>
      <c r="I75" s="271" t="s">
        <v>183</v>
      </c>
      <c r="J75" s="272"/>
      <c r="K75" s="58" t="s">
        <v>125</v>
      </c>
      <c r="M75" s="71" t="str">
        <f>IF(L75="","選択してください",TRUE)</f>
        <v>選択してください</v>
      </c>
      <c r="N75" s="70"/>
      <c r="O75" s="74"/>
    </row>
    <row r="76" spans="1:24" ht="35.1" customHeight="1">
      <c r="B76" s="253" t="s">
        <v>184</v>
      </c>
      <c r="C76" s="254"/>
      <c r="D76" s="254"/>
      <c r="E76" s="255"/>
      <c r="F76" s="259" t="s">
        <v>206</v>
      </c>
      <c r="G76" s="260"/>
      <c r="H76" s="260"/>
      <c r="I76" s="261"/>
      <c r="J76" s="73"/>
      <c r="K76" s="58" t="s">
        <v>125</v>
      </c>
      <c r="M76" s="71" t="str" cm="1">
        <f t="array" ref="M76">_xlfn.IFS(L75=2,"入力不要です",L75=1,IF(J76="","全保険薬剤師の数を入力してください",TRUE),L75="","")</f>
        <v/>
      </c>
      <c r="N76" s="70"/>
    </row>
    <row r="77" spans="1:24" ht="35.1" customHeight="1" thickBot="1">
      <c r="B77" s="256"/>
      <c r="C77" s="257"/>
      <c r="D77" s="257"/>
      <c r="E77" s="258"/>
      <c r="F77" s="262" t="s">
        <v>185</v>
      </c>
      <c r="G77" s="263"/>
      <c r="H77" s="263"/>
      <c r="I77" s="264"/>
      <c r="J77" s="72"/>
      <c r="M77" s="71" t="str" cm="1">
        <f t="array" ref="M77">_xlfn.IFS(L75=2,"入力不要です",L75=1,IF(J77="","かかりつけ薬剤師指導料等に関する業務を行う保険薬剤師の数を入力してください",IF(J76&lt;J77,"全保険薬剤師の数より大きい数値です",TRUE)),L75="","")</f>
        <v/>
      </c>
      <c r="N77" s="70"/>
    </row>
    <row r="78" spans="1:24">
      <c r="A78" s="69"/>
      <c r="B78" s="69" t="s">
        <v>186</v>
      </c>
      <c r="C78" s="69"/>
      <c r="D78" s="69"/>
      <c r="E78" s="69"/>
      <c r="F78" s="69"/>
      <c r="G78" s="69"/>
      <c r="H78" s="69"/>
      <c r="I78" s="69"/>
      <c r="J78" s="69"/>
      <c r="K78" s="69"/>
    </row>
    <row r="79" spans="1:24" ht="30" customHeight="1">
      <c r="A79" s="63">
        <v>1</v>
      </c>
      <c r="B79" s="247" t="s">
        <v>215</v>
      </c>
      <c r="C79" s="247"/>
      <c r="D79" s="247"/>
      <c r="E79" s="247"/>
      <c r="F79" s="247"/>
      <c r="G79" s="247"/>
      <c r="H79" s="247"/>
      <c r="I79" s="247"/>
      <c r="J79" s="247"/>
      <c r="K79" s="68"/>
      <c r="L79" s="60"/>
      <c r="M79" s="61"/>
      <c r="N79" s="60"/>
      <c r="O79" s="60"/>
      <c r="P79" s="60"/>
      <c r="Q79" s="60"/>
      <c r="R79" s="60"/>
      <c r="S79" s="60"/>
      <c r="T79" s="60"/>
      <c r="U79" s="60"/>
      <c r="V79" s="60"/>
      <c r="W79" s="60"/>
      <c r="X79" s="60"/>
    </row>
    <row r="80" spans="1:24" ht="15" customHeight="1">
      <c r="A80" s="63">
        <v>2</v>
      </c>
      <c r="B80" s="265" t="s">
        <v>187</v>
      </c>
      <c r="C80" s="265"/>
      <c r="D80" s="265"/>
      <c r="E80" s="265"/>
      <c r="F80" s="265"/>
      <c r="G80" s="265"/>
      <c r="H80" s="265"/>
      <c r="I80" s="265"/>
      <c r="J80" s="265"/>
    </row>
    <row r="81" spans="1:14" ht="15" customHeight="1">
      <c r="A81" s="63">
        <v>3</v>
      </c>
      <c r="B81" s="266" t="s">
        <v>216</v>
      </c>
      <c r="C81" s="266"/>
      <c r="D81" s="266"/>
      <c r="E81" s="266"/>
      <c r="F81" s="266"/>
      <c r="G81" s="266"/>
      <c r="H81" s="266"/>
      <c r="I81" s="266"/>
      <c r="J81" s="266"/>
      <c r="K81" s="63"/>
    </row>
    <row r="82" spans="1:14" ht="15" customHeight="1">
      <c r="A82" s="63">
        <v>4</v>
      </c>
      <c r="B82" s="247" t="s">
        <v>188</v>
      </c>
      <c r="C82" s="247"/>
      <c r="D82" s="247"/>
      <c r="E82" s="247"/>
      <c r="F82" s="247"/>
      <c r="G82" s="247"/>
      <c r="H82" s="247"/>
      <c r="I82" s="247"/>
      <c r="J82" s="247"/>
      <c r="K82" s="64"/>
      <c r="L82" s="60"/>
      <c r="M82" s="61"/>
      <c r="N82" s="60"/>
    </row>
    <row r="83" spans="1:14" ht="50.25" customHeight="1">
      <c r="A83" s="63">
        <v>5</v>
      </c>
      <c r="B83" s="247" t="s">
        <v>217</v>
      </c>
      <c r="C83" s="247"/>
      <c r="D83" s="247"/>
      <c r="E83" s="247"/>
      <c r="F83" s="247"/>
      <c r="G83" s="247"/>
      <c r="H83" s="247"/>
      <c r="I83" s="247"/>
      <c r="J83" s="247"/>
      <c r="K83" s="63" t="s">
        <v>125</v>
      </c>
    </row>
    <row r="84" spans="1:14" ht="66" customHeight="1">
      <c r="A84" s="63">
        <v>6</v>
      </c>
      <c r="B84" s="247" t="s">
        <v>218</v>
      </c>
      <c r="C84" s="247"/>
      <c r="D84" s="247"/>
      <c r="E84" s="247"/>
      <c r="F84" s="247"/>
      <c r="G84" s="247"/>
      <c r="H84" s="247"/>
      <c r="I84" s="247"/>
      <c r="J84" s="247"/>
      <c r="K84" s="67" t="s">
        <v>125</v>
      </c>
    </row>
    <row r="85" spans="1:14" ht="30" customHeight="1">
      <c r="A85" s="63">
        <v>7</v>
      </c>
      <c r="B85" s="247" t="s">
        <v>219</v>
      </c>
      <c r="C85" s="247"/>
      <c r="D85" s="247"/>
      <c r="E85" s="247"/>
      <c r="F85" s="247"/>
      <c r="G85" s="247"/>
      <c r="H85" s="247"/>
      <c r="I85" s="247"/>
      <c r="J85" s="247"/>
      <c r="K85" s="64"/>
      <c r="L85" s="60"/>
      <c r="M85" s="61"/>
      <c r="N85" s="60"/>
    </row>
    <row r="86" spans="1:14" ht="22.5" customHeight="1">
      <c r="A86" s="63">
        <v>8</v>
      </c>
      <c r="B86" s="247" t="s">
        <v>220</v>
      </c>
      <c r="C86" s="247"/>
      <c r="D86" s="247"/>
      <c r="E86" s="247"/>
      <c r="F86" s="247"/>
      <c r="G86" s="247"/>
      <c r="H86" s="247"/>
      <c r="I86" s="247"/>
      <c r="J86" s="247"/>
      <c r="K86" s="64"/>
      <c r="L86" s="60"/>
      <c r="M86" s="61"/>
      <c r="N86" s="60"/>
    </row>
    <row r="87" spans="1:14" ht="15" customHeight="1">
      <c r="A87" s="63">
        <v>9</v>
      </c>
      <c r="B87" s="247" t="s">
        <v>221</v>
      </c>
      <c r="C87" s="247"/>
      <c r="D87" s="247"/>
      <c r="E87" s="247"/>
      <c r="F87" s="247"/>
      <c r="G87" s="247"/>
      <c r="H87" s="247"/>
      <c r="I87" s="247"/>
      <c r="J87" s="247"/>
      <c r="K87" s="64"/>
      <c r="L87" s="60"/>
      <c r="M87" s="61"/>
      <c r="N87" s="60"/>
    </row>
    <row r="88" spans="1:14" ht="30" customHeight="1">
      <c r="A88" s="63">
        <v>10</v>
      </c>
      <c r="B88" s="247" t="s">
        <v>189</v>
      </c>
      <c r="C88" s="247"/>
      <c r="D88" s="247"/>
      <c r="E88" s="247"/>
      <c r="F88" s="247"/>
      <c r="G88" s="247"/>
      <c r="H88" s="247"/>
      <c r="I88" s="247"/>
      <c r="J88" s="247"/>
      <c r="K88" s="66"/>
    </row>
    <row r="89" spans="1:14" ht="101.25" customHeight="1">
      <c r="A89" s="63">
        <v>11</v>
      </c>
      <c r="B89" s="247" t="s">
        <v>222</v>
      </c>
      <c r="C89" s="247"/>
      <c r="D89" s="247"/>
      <c r="E89" s="247"/>
      <c r="F89" s="247"/>
      <c r="G89" s="247"/>
      <c r="H89" s="247"/>
      <c r="I89" s="247"/>
      <c r="J89" s="247"/>
      <c r="K89" s="60" t="s">
        <v>125</v>
      </c>
      <c r="M89" s="61"/>
      <c r="N89" s="60"/>
    </row>
    <row r="90" spans="1:14" ht="69.95" customHeight="1">
      <c r="A90" s="65"/>
      <c r="B90" s="247" t="s">
        <v>190</v>
      </c>
      <c r="C90" s="247"/>
      <c r="D90" s="247"/>
      <c r="E90" s="247"/>
      <c r="F90" s="247"/>
      <c r="G90" s="247"/>
      <c r="H90" s="247"/>
      <c r="I90" s="247"/>
      <c r="J90" s="247"/>
      <c r="K90" s="64"/>
      <c r="L90" s="60"/>
      <c r="M90" s="61"/>
      <c r="N90" s="60"/>
    </row>
    <row r="91" spans="1:14" ht="44.25" customHeight="1">
      <c r="A91" s="63">
        <v>12</v>
      </c>
      <c r="B91" s="247" t="s">
        <v>223</v>
      </c>
      <c r="C91" s="247"/>
      <c r="D91" s="247"/>
      <c r="E91" s="247"/>
      <c r="F91" s="247"/>
      <c r="G91" s="247"/>
      <c r="H91" s="247"/>
      <c r="I91" s="247"/>
      <c r="J91" s="247"/>
      <c r="K91" s="64"/>
      <c r="L91" s="60"/>
      <c r="M91" s="61"/>
      <c r="N91" s="60"/>
    </row>
    <row r="92" spans="1:14" ht="69.95" customHeight="1">
      <c r="A92" s="63">
        <v>13</v>
      </c>
      <c r="B92" s="247" t="s">
        <v>224</v>
      </c>
      <c r="C92" s="247"/>
      <c r="D92" s="247"/>
      <c r="E92" s="247"/>
      <c r="F92" s="247"/>
      <c r="G92" s="247"/>
      <c r="H92" s="247"/>
      <c r="I92" s="247"/>
      <c r="J92" s="247"/>
      <c r="K92" s="64"/>
      <c r="L92" s="60"/>
      <c r="M92" s="61"/>
      <c r="N92" s="60"/>
    </row>
    <row r="93" spans="1:14" ht="26.25" customHeight="1">
      <c r="A93" s="63">
        <v>14</v>
      </c>
      <c r="B93" s="247" t="s">
        <v>225</v>
      </c>
      <c r="C93" s="247"/>
      <c r="D93" s="247"/>
      <c r="E93" s="247"/>
      <c r="F93" s="247"/>
      <c r="G93" s="247"/>
      <c r="H93" s="247"/>
      <c r="I93" s="247"/>
      <c r="J93" s="247"/>
      <c r="K93" s="64"/>
      <c r="L93" s="60"/>
      <c r="M93" s="61"/>
      <c r="N93" s="60"/>
    </row>
    <row r="94" spans="1:14" ht="30" customHeight="1">
      <c r="A94" s="63">
        <v>15</v>
      </c>
      <c r="B94" s="247" t="s">
        <v>226</v>
      </c>
      <c r="C94" s="247"/>
      <c r="D94" s="247"/>
      <c r="E94" s="247"/>
      <c r="F94" s="247"/>
      <c r="G94" s="247"/>
      <c r="H94" s="247"/>
      <c r="I94" s="247"/>
      <c r="J94" s="247"/>
      <c r="K94" s="59"/>
    </row>
    <row r="95" spans="1:14" ht="150" customHeight="1">
      <c r="A95" s="63">
        <v>16</v>
      </c>
      <c r="B95" s="247" t="s">
        <v>227</v>
      </c>
      <c r="C95" s="247"/>
      <c r="D95" s="247"/>
      <c r="E95" s="247"/>
      <c r="F95" s="247"/>
      <c r="G95" s="247"/>
      <c r="H95" s="247"/>
      <c r="I95" s="247"/>
      <c r="J95" s="247"/>
      <c r="K95" s="59"/>
      <c r="L95" s="58" t="s">
        <v>50</v>
      </c>
    </row>
    <row r="96" spans="1:14" ht="139.5" customHeight="1">
      <c r="A96" s="63">
        <v>17</v>
      </c>
      <c r="B96" s="247" t="s">
        <v>231</v>
      </c>
      <c r="C96" s="247"/>
      <c r="D96" s="247"/>
      <c r="E96" s="247"/>
      <c r="F96" s="247"/>
      <c r="G96" s="247"/>
      <c r="H96" s="247"/>
      <c r="I96" s="247"/>
      <c r="J96" s="247"/>
      <c r="K96" s="63"/>
    </row>
    <row r="97" spans="9:13" s="60" customFormat="1" ht="10.5" customHeight="1">
      <c r="I97" s="62"/>
      <c r="J97" s="62"/>
      <c r="M97" s="61"/>
    </row>
    <row r="116" ht="12.75" customHeight="1"/>
  </sheetData>
  <mergeCells count="174">
    <mergeCell ref="B10:F10"/>
    <mergeCell ref="G10:H10"/>
    <mergeCell ref="I10:J10"/>
    <mergeCell ref="B11:C11"/>
    <mergeCell ref="D11:E11"/>
    <mergeCell ref="G11:I11"/>
    <mergeCell ref="B12:C12"/>
    <mergeCell ref="D12:E12"/>
    <mergeCell ref="G12:I12"/>
    <mergeCell ref="A2:K2"/>
    <mergeCell ref="B6:C6"/>
    <mergeCell ref="E6:F6"/>
    <mergeCell ref="G6:J6"/>
    <mergeCell ref="B7:C7"/>
    <mergeCell ref="E7:G7"/>
    <mergeCell ref="D9:E9"/>
    <mergeCell ref="B8:C9"/>
    <mergeCell ref="D8:G8"/>
    <mergeCell ref="H8:J9"/>
    <mergeCell ref="G16:H16"/>
    <mergeCell ref="I16:J16"/>
    <mergeCell ref="G17:H17"/>
    <mergeCell ref="I17:J17"/>
    <mergeCell ref="C18:F18"/>
    <mergeCell ref="G18:H18"/>
    <mergeCell ref="I18:J18"/>
    <mergeCell ref="O11:T11"/>
    <mergeCell ref="O12:T12"/>
    <mergeCell ref="B14:J14"/>
    <mergeCell ref="B15:C15"/>
    <mergeCell ref="D15:E15"/>
    <mergeCell ref="B16:B17"/>
    <mergeCell ref="C16:F17"/>
    <mergeCell ref="G24:J24"/>
    <mergeCell ref="C19:F21"/>
    <mergeCell ref="G19:H19"/>
    <mergeCell ref="I19:J19"/>
    <mergeCell ref="G20:H20"/>
    <mergeCell ref="I20:J20"/>
    <mergeCell ref="G21:H21"/>
    <mergeCell ref="I21:J21"/>
    <mergeCell ref="B24:B26"/>
    <mergeCell ref="C24:C26"/>
    <mergeCell ref="D24:F24"/>
    <mergeCell ref="D25:F25"/>
    <mergeCell ref="D26:F26"/>
    <mergeCell ref="G25:J25"/>
    <mergeCell ref="C22:F22"/>
    <mergeCell ref="G22:H22"/>
    <mergeCell ref="I22:J22"/>
    <mergeCell ref="D23:F23"/>
    <mergeCell ref="G23:J23"/>
    <mergeCell ref="E37:H37"/>
    <mergeCell ref="C27:G27"/>
    <mergeCell ref="C28:C37"/>
    <mergeCell ref="D28:G28"/>
    <mergeCell ref="H28:J28"/>
    <mergeCell ref="D29:G29"/>
    <mergeCell ref="D30:G30"/>
    <mergeCell ref="D31:F32"/>
    <mergeCell ref="G31:G32"/>
    <mergeCell ref="H31:I32"/>
    <mergeCell ref="D33:D37"/>
    <mergeCell ref="E33:H33"/>
    <mergeCell ref="E34:H34"/>
    <mergeCell ref="E35:H35"/>
    <mergeCell ref="E36:H36"/>
    <mergeCell ref="J31:J32"/>
    <mergeCell ref="H29:J29"/>
    <mergeCell ref="H30:J30"/>
    <mergeCell ref="B44:C44"/>
    <mergeCell ref="D44:E44"/>
    <mergeCell ref="B46:F46"/>
    <mergeCell ref="G46:H46"/>
    <mergeCell ref="I46:J46"/>
    <mergeCell ref="C38:J38"/>
    <mergeCell ref="C39:J39"/>
    <mergeCell ref="C40:F40"/>
    <mergeCell ref="G40:H40"/>
    <mergeCell ref="I40:J40"/>
    <mergeCell ref="C42:F42"/>
    <mergeCell ref="G42:H42"/>
    <mergeCell ref="I42:J42"/>
    <mergeCell ref="C41:F41"/>
    <mergeCell ref="G41:H41"/>
    <mergeCell ref="I41:J41"/>
    <mergeCell ref="C56:F56"/>
    <mergeCell ref="G56:H56"/>
    <mergeCell ref="I56:J56"/>
    <mergeCell ref="C47:F47"/>
    <mergeCell ref="G47:H47"/>
    <mergeCell ref="I47:J47"/>
    <mergeCell ref="B49:C49"/>
    <mergeCell ref="D49:E49"/>
    <mergeCell ref="I49:J49"/>
    <mergeCell ref="C50:F50"/>
    <mergeCell ref="G50:H50"/>
    <mergeCell ref="I50:J50"/>
    <mergeCell ref="C51:F51"/>
    <mergeCell ref="G51:H51"/>
    <mergeCell ref="I51:J51"/>
    <mergeCell ref="G52:H52"/>
    <mergeCell ref="I52:J52"/>
    <mergeCell ref="B53:F53"/>
    <mergeCell ref="C54:F54"/>
    <mergeCell ref="G54:H54"/>
    <mergeCell ref="I54:J54"/>
    <mergeCell ref="C55:D55"/>
    <mergeCell ref="E55:F55"/>
    <mergeCell ref="I55:J55"/>
    <mergeCell ref="G67:H67"/>
    <mergeCell ref="I67:J67"/>
    <mergeCell ref="C68:F68"/>
    <mergeCell ref="G68:H68"/>
    <mergeCell ref="I68:J68"/>
    <mergeCell ref="C57:F57"/>
    <mergeCell ref="G57:H57"/>
    <mergeCell ref="I57:J57"/>
    <mergeCell ref="B58:F58"/>
    <mergeCell ref="B59:F59"/>
    <mergeCell ref="G59:H59"/>
    <mergeCell ref="I59:J59"/>
    <mergeCell ref="B60:F60"/>
    <mergeCell ref="I60:J60"/>
    <mergeCell ref="B61:F62"/>
    <mergeCell ref="H61:I61"/>
    <mergeCell ref="H62:I62"/>
    <mergeCell ref="B63:F64"/>
    <mergeCell ref="H63:I63"/>
    <mergeCell ref="H64:I64"/>
    <mergeCell ref="G60:H60"/>
    <mergeCell ref="B96:J96"/>
    <mergeCell ref="H26:I26"/>
    <mergeCell ref="B89:J89"/>
    <mergeCell ref="B90:J90"/>
    <mergeCell ref="B91:J91"/>
    <mergeCell ref="B92:J92"/>
    <mergeCell ref="B94:J94"/>
    <mergeCell ref="C74:E74"/>
    <mergeCell ref="C75:F75"/>
    <mergeCell ref="G75:H75"/>
    <mergeCell ref="I75:J75"/>
    <mergeCell ref="C69:F69"/>
    <mergeCell ref="C71:F71"/>
    <mergeCell ref="G71:H71"/>
    <mergeCell ref="I71:J71"/>
    <mergeCell ref="C72:F72"/>
    <mergeCell ref="G72:H72"/>
    <mergeCell ref="B65:F65"/>
    <mergeCell ref="G65:H65"/>
    <mergeCell ref="I65:J65"/>
    <mergeCell ref="C66:F66"/>
    <mergeCell ref="G66:H66"/>
    <mergeCell ref="I66:J66"/>
    <mergeCell ref="B67:F67"/>
    <mergeCell ref="B82:J82"/>
    <mergeCell ref="B83:J83"/>
    <mergeCell ref="B84:J84"/>
    <mergeCell ref="B85:J85"/>
    <mergeCell ref="B87:J87"/>
    <mergeCell ref="B88:J88"/>
    <mergeCell ref="I72:J72"/>
    <mergeCell ref="B93:J93"/>
    <mergeCell ref="B95:J95"/>
    <mergeCell ref="B86:J86"/>
    <mergeCell ref="C73:F73"/>
    <mergeCell ref="G73:H73"/>
    <mergeCell ref="I73:J73"/>
    <mergeCell ref="B76:E77"/>
    <mergeCell ref="F76:I76"/>
    <mergeCell ref="F77:I77"/>
    <mergeCell ref="B79:J79"/>
    <mergeCell ref="B80:J80"/>
    <mergeCell ref="B81:J81"/>
  </mergeCells>
  <phoneticPr fontId="1"/>
  <conditionalFormatting sqref="G24:G25">
    <cfRule type="cellIs" dxfId="17" priority="19" operator="lessThan">
      <formula>0</formula>
    </cfRule>
  </conditionalFormatting>
  <conditionalFormatting sqref="D44">
    <cfRule type="expression" dxfId="16" priority="18">
      <formula>0</formula>
    </cfRule>
  </conditionalFormatting>
  <conditionalFormatting sqref="G74">
    <cfRule type="cellIs" dxfId="15" priority="16" operator="lessThan">
      <formula>0</formula>
    </cfRule>
    <cfRule type="cellIs" dxfId="14" priority="17" operator="greaterThan">
      <formula>100</formula>
    </cfRule>
  </conditionalFormatting>
  <conditionalFormatting sqref="G23:J23 G26:J26 G24:G25">
    <cfRule type="expression" dxfId="13" priority="15">
      <formula>$L$22=2</formula>
    </cfRule>
  </conditionalFormatting>
  <conditionalFormatting sqref="I33:J37">
    <cfRule type="expression" dxfId="12" priority="14">
      <formula>$L$31=1</formula>
    </cfRule>
  </conditionalFormatting>
  <conditionalFormatting sqref="H55 E55:F55 G56:J57">
    <cfRule type="expression" dxfId="11" priority="13">
      <formula>$L$54=1</formula>
    </cfRule>
  </conditionalFormatting>
  <conditionalFormatting sqref="G59:J59">
    <cfRule type="expression" dxfId="10" priority="11">
      <formula>$L$58=3</formula>
    </cfRule>
    <cfRule type="expression" dxfId="9" priority="12">
      <formula>$L$58=1</formula>
    </cfRule>
  </conditionalFormatting>
  <conditionalFormatting sqref="G68:J69">
    <cfRule type="expression" dxfId="8" priority="10">
      <formula>$L$67=2</formula>
    </cfRule>
  </conditionalFormatting>
  <conditionalFormatting sqref="G69:J69">
    <cfRule type="expression" dxfId="7" priority="9">
      <formula>$L$68=2</formula>
    </cfRule>
  </conditionalFormatting>
  <conditionalFormatting sqref="G73:J73 F74:H74">
    <cfRule type="expression" dxfId="6" priority="8">
      <formula>$L$72=1</formula>
    </cfRule>
  </conditionalFormatting>
  <conditionalFormatting sqref="J76:J77">
    <cfRule type="expression" dxfId="5" priority="7">
      <formula>$L$75=2</formula>
    </cfRule>
  </conditionalFormatting>
  <conditionalFormatting sqref="H28:J28 I33:J37 G31:J32 H29:H30">
    <cfRule type="expression" dxfId="4" priority="6">
      <formula>$L$27=2</formula>
    </cfRule>
  </conditionalFormatting>
  <conditionalFormatting sqref="G74">
    <cfRule type="expression" dxfId="3" priority="5">
      <formula>$L$73=1</formula>
    </cfRule>
  </conditionalFormatting>
  <conditionalFormatting sqref="I74">
    <cfRule type="expression" dxfId="2" priority="3">
      <formula>$L$72=1</formula>
    </cfRule>
  </conditionalFormatting>
  <conditionalFormatting sqref="I74">
    <cfRule type="expression" dxfId="1" priority="2">
      <formula>$L$73=1</formula>
    </cfRule>
  </conditionalFormatting>
  <conditionalFormatting sqref="I74">
    <cfRule type="expression" dxfId="0" priority="1">
      <formula>$G$74&gt;=50</formula>
    </cfRule>
  </conditionalFormatting>
  <dataValidations count="1">
    <dataValidation type="whole" operator="greaterThanOrEqual" allowBlank="1" showInputMessage="1" showErrorMessage="1" sqref="J62 J64" xr:uid="{368B32E6-5156-4D9D-A032-D1712E4B05CC}">
      <formula1>0</formula1>
    </dataValidation>
  </dataValidations>
  <printOptions horizontalCentered="1"/>
  <pageMargins left="0.31496062992125984" right="0.31496062992125984" top="0.55118110236220474" bottom="0.35433070866141736" header="0.31496062992125984" footer="0.31496062992125984"/>
  <pageSetup paperSize="9" scale="62" orientation="portrait" r:id="rId1"/>
  <rowBreaks count="2" manualBreakCount="2">
    <brk id="42" max="9" man="1"/>
    <brk id="77" max="9" man="1"/>
  </rowBreaks>
  <colBreaks count="1" manualBreakCount="1">
    <brk id="10" max="96" man="1"/>
  </colBreaks>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ltText="算定_x000a_（２４時間開局）_x000a_している">
                <anchor moveWithCells="1">
                  <from>
                    <xdr:col>8</xdr:col>
                    <xdr:colOff>1114425</xdr:colOff>
                    <xdr:row>27</xdr:row>
                    <xdr:rowOff>28575</xdr:rowOff>
                  </from>
                  <to>
                    <xdr:col>9</xdr:col>
                    <xdr:colOff>876300</xdr:colOff>
                    <xdr:row>27</xdr:row>
                    <xdr:rowOff>371475</xdr:rowOff>
                  </to>
                </anchor>
              </controlPr>
            </control>
          </mc:Choice>
        </mc:AlternateContent>
        <mc:AlternateContent xmlns:mc="http://schemas.openxmlformats.org/markup-compatibility/2006">
          <mc:Choice Requires="x14">
            <control shapeId="91138" r:id="rId5" name="Check Box 2">
              <controlPr defaultSize="0" autoFill="0" autoLine="0" autoPict="0" altText="算定_x000a_（２４時間開局）_x000a_している">
                <anchor moveWithCells="1">
                  <from>
                    <xdr:col>7</xdr:col>
                    <xdr:colOff>952500</xdr:colOff>
                    <xdr:row>27</xdr:row>
                    <xdr:rowOff>0</xdr:rowOff>
                  </from>
                  <to>
                    <xdr:col>8</xdr:col>
                    <xdr:colOff>419100</xdr:colOff>
                    <xdr:row>28</xdr:row>
                    <xdr:rowOff>19050</xdr:rowOff>
                  </to>
                </anchor>
              </controlPr>
            </control>
          </mc:Choice>
        </mc:AlternateContent>
        <mc:AlternateContent xmlns:mc="http://schemas.openxmlformats.org/markup-compatibility/2006">
          <mc:Choice Requires="x14">
            <control shapeId="91139" r:id="rId6" name="Check Box 3">
              <controlPr defaultSize="0" autoFill="0" autoLine="0" autoPict="0" altText="算定_x000a_（２４時間開局）_x000a_している">
                <anchor moveWithCells="1">
                  <from>
                    <xdr:col>6</xdr:col>
                    <xdr:colOff>266700</xdr:colOff>
                    <xdr:row>58</xdr:row>
                    <xdr:rowOff>38100</xdr:rowOff>
                  </from>
                  <to>
                    <xdr:col>6</xdr:col>
                    <xdr:colOff>609600</xdr:colOff>
                    <xdr:row>58</xdr:row>
                    <xdr:rowOff>476250</xdr:rowOff>
                  </to>
                </anchor>
              </controlPr>
            </control>
          </mc:Choice>
        </mc:AlternateContent>
        <mc:AlternateContent xmlns:mc="http://schemas.openxmlformats.org/markup-compatibility/2006">
          <mc:Choice Requires="x14">
            <control shapeId="91140" r:id="rId7" name="Check Box 4">
              <controlPr defaultSize="0" autoFill="0" autoLine="0" autoPict="0" altText="算定_x000a_（２４時間開局）_x000a_している">
                <anchor moveWithCells="1">
                  <from>
                    <xdr:col>8</xdr:col>
                    <xdr:colOff>371475</xdr:colOff>
                    <xdr:row>58</xdr:row>
                    <xdr:rowOff>38100</xdr:rowOff>
                  </from>
                  <to>
                    <xdr:col>8</xdr:col>
                    <xdr:colOff>723900</xdr:colOff>
                    <xdr:row>58</xdr:row>
                    <xdr:rowOff>485775</xdr:rowOff>
                  </to>
                </anchor>
              </controlPr>
            </control>
          </mc:Choice>
        </mc:AlternateContent>
        <mc:AlternateContent xmlns:mc="http://schemas.openxmlformats.org/markup-compatibility/2006">
          <mc:Choice Requires="x14">
            <control shapeId="91141" r:id="rId8" name="Check Box 5">
              <controlPr defaultSize="0" autoFill="0" autoLine="0" autoPict="0" altText="算定_x000a_（２４時間開局）_x000a_している">
                <anchor moveWithCells="1">
                  <from>
                    <xdr:col>6</xdr:col>
                    <xdr:colOff>419100</xdr:colOff>
                    <xdr:row>67</xdr:row>
                    <xdr:rowOff>247650</xdr:rowOff>
                  </from>
                  <to>
                    <xdr:col>6</xdr:col>
                    <xdr:colOff>723900</xdr:colOff>
                    <xdr:row>69</xdr:row>
                    <xdr:rowOff>85725</xdr:rowOff>
                  </to>
                </anchor>
              </controlPr>
            </control>
          </mc:Choice>
        </mc:AlternateContent>
        <mc:AlternateContent xmlns:mc="http://schemas.openxmlformats.org/markup-compatibility/2006">
          <mc:Choice Requires="x14">
            <control shapeId="91142" r:id="rId9" name="Check Box 6">
              <controlPr defaultSize="0" autoFill="0" autoLine="0" autoPict="0" altText="算定_x000a_（２４時間開局）_x000a_している">
                <anchor moveWithCells="1">
                  <from>
                    <xdr:col>7</xdr:col>
                    <xdr:colOff>85725</xdr:colOff>
                    <xdr:row>67</xdr:row>
                    <xdr:rowOff>228600</xdr:rowOff>
                  </from>
                  <to>
                    <xdr:col>7</xdr:col>
                    <xdr:colOff>381000</xdr:colOff>
                    <xdr:row>69</xdr:row>
                    <xdr:rowOff>76200</xdr:rowOff>
                  </to>
                </anchor>
              </controlPr>
            </control>
          </mc:Choice>
        </mc:AlternateContent>
        <mc:AlternateContent xmlns:mc="http://schemas.openxmlformats.org/markup-compatibility/2006">
          <mc:Choice Requires="x14">
            <control shapeId="91143" r:id="rId10" name="Check Box 7">
              <controlPr defaultSize="0" autoFill="0" autoLine="0" autoPict="0" altText="算定_x000a_（２４時間開局）_x000a_している">
                <anchor moveWithCells="1">
                  <from>
                    <xdr:col>8</xdr:col>
                    <xdr:colOff>257175</xdr:colOff>
                    <xdr:row>67</xdr:row>
                    <xdr:rowOff>238125</xdr:rowOff>
                  </from>
                  <to>
                    <xdr:col>8</xdr:col>
                    <xdr:colOff>552450</xdr:colOff>
                    <xdr:row>69</xdr:row>
                    <xdr:rowOff>85725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8</xdr:col>
                    <xdr:colOff>0</xdr:colOff>
                    <xdr:row>6</xdr:row>
                    <xdr:rowOff>0</xdr:rowOff>
                  </from>
                  <to>
                    <xdr:col>8</xdr:col>
                    <xdr:colOff>990600</xdr:colOff>
                    <xdr:row>7</xdr:row>
                    <xdr:rowOff>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9</xdr:col>
                    <xdr:colOff>0</xdr:colOff>
                    <xdr:row>6</xdr:row>
                    <xdr:rowOff>0</xdr:rowOff>
                  </from>
                  <to>
                    <xdr:col>9</xdr:col>
                    <xdr:colOff>1333500</xdr:colOff>
                    <xdr:row>7</xdr:row>
                    <xdr:rowOff>0</xdr:rowOff>
                  </to>
                </anchor>
              </controlPr>
            </control>
          </mc:Choice>
        </mc:AlternateContent>
        <mc:AlternateContent xmlns:mc="http://schemas.openxmlformats.org/markup-compatibility/2006">
          <mc:Choice Requires="x14">
            <control shapeId="91146" r:id="rId13" name="Group Box 10">
              <controlPr defaultSize="0" autoFill="0" autoPict="0">
                <anchor moveWithCells="1">
                  <from>
                    <xdr:col>8</xdr:col>
                    <xdr:colOff>0</xdr:colOff>
                    <xdr:row>6</xdr:row>
                    <xdr:rowOff>0</xdr:rowOff>
                  </from>
                  <to>
                    <xdr:col>9</xdr:col>
                    <xdr:colOff>1333500</xdr:colOff>
                    <xdr:row>7</xdr:row>
                    <xdr:rowOff>0</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4</xdr:col>
                    <xdr:colOff>257175</xdr:colOff>
                    <xdr:row>7</xdr:row>
                    <xdr:rowOff>9525</xdr:rowOff>
                  </from>
                  <to>
                    <xdr:col>4</xdr:col>
                    <xdr:colOff>523875</xdr:colOff>
                    <xdr:row>8</xdr:row>
                    <xdr:rowOff>19050</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5</xdr:col>
                    <xdr:colOff>361950</xdr:colOff>
                    <xdr:row>7</xdr:row>
                    <xdr:rowOff>9525</xdr:rowOff>
                  </from>
                  <to>
                    <xdr:col>5</xdr:col>
                    <xdr:colOff>638175</xdr:colOff>
                    <xdr:row>8</xdr:row>
                    <xdr:rowOff>19050</xdr:rowOff>
                  </to>
                </anchor>
              </controlPr>
            </control>
          </mc:Choice>
        </mc:AlternateContent>
        <mc:AlternateContent xmlns:mc="http://schemas.openxmlformats.org/markup-compatibility/2006">
          <mc:Choice Requires="x14">
            <control shapeId="91149" r:id="rId16" name="Option Button 13">
              <controlPr defaultSize="0" autoFill="0" autoLine="0" autoPict="0">
                <anchor moveWithCells="1">
                  <from>
                    <xdr:col>6</xdr:col>
                    <xdr:colOff>161925</xdr:colOff>
                    <xdr:row>7</xdr:row>
                    <xdr:rowOff>0</xdr:rowOff>
                  </from>
                  <to>
                    <xdr:col>6</xdr:col>
                    <xdr:colOff>400050</xdr:colOff>
                    <xdr:row>8</xdr:row>
                    <xdr:rowOff>9525</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4</xdr:col>
                    <xdr:colOff>0</xdr:colOff>
                    <xdr:row>7</xdr:row>
                    <xdr:rowOff>38100</xdr:rowOff>
                  </from>
                  <to>
                    <xdr:col>6</xdr:col>
                    <xdr:colOff>857250</xdr:colOff>
                    <xdr:row>7</xdr:row>
                    <xdr:rowOff>209550</xdr:rowOff>
                  </to>
                </anchor>
              </controlPr>
            </control>
          </mc:Choice>
        </mc:AlternateContent>
        <mc:AlternateContent xmlns:mc="http://schemas.openxmlformats.org/markup-compatibility/2006">
          <mc:Choice Requires="x14">
            <control shapeId="91151" r:id="rId18" name="Option Button 15">
              <controlPr defaultSize="0" autoFill="0" autoLine="0" autoPict="0">
                <anchor moveWithCells="1">
                  <from>
                    <xdr:col>1</xdr:col>
                    <xdr:colOff>38100</xdr:colOff>
                    <xdr:row>14</xdr:row>
                    <xdr:rowOff>57150</xdr:rowOff>
                  </from>
                  <to>
                    <xdr:col>2</xdr:col>
                    <xdr:colOff>66675</xdr:colOff>
                    <xdr:row>14</xdr:row>
                    <xdr:rowOff>304800</xdr:rowOff>
                  </to>
                </anchor>
              </controlPr>
            </control>
          </mc:Choice>
        </mc:AlternateContent>
        <mc:AlternateContent xmlns:mc="http://schemas.openxmlformats.org/markup-compatibility/2006">
          <mc:Choice Requires="x14">
            <control shapeId="91152" r:id="rId19" name="Option Button 16">
              <controlPr defaultSize="0" autoFill="0" autoLine="0" autoPict="0">
                <anchor moveWithCells="1">
                  <from>
                    <xdr:col>3</xdr:col>
                    <xdr:colOff>38100</xdr:colOff>
                    <xdr:row>14</xdr:row>
                    <xdr:rowOff>57150</xdr:rowOff>
                  </from>
                  <to>
                    <xdr:col>4</xdr:col>
                    <xdr:colOff>66675</xdr:colOff>
                    <xdr:row>14</xdr:row>
                    <xdr:rowOff>304800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5</xdr:col>
                    <xdr:colOff>57150</xdr:colOff>
                    <xdr:row>14</xdr:row>
                    <xdr:rowOff>57150</xdr:rowOff>
                  </from>
                  <to>
                    <xdr:col>5</xdr:col>
                    <xdr:colOff>304800</xdr:colOff>
                    <xdr:row>14</xdr:row>
                    <xdr:rowOff>304800</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6</xdr:col>
                    <xdr:colOff>47625</xdr:colOff>
                    <xdr:row>14</xdr:row>
                    <xdr:rowOff>57150</xdr:rowOff>
                  </from>
                  <to>
                    <xdr:col>6</xdr:col>
                    <xdr:colOff>285750</xdr:colOff>
                    <xdr:row>14</xdr:row>
                    <xdr:rowOff>304800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7</xdr:col>
                    <xdr:colOff>57150</xdr:colOff>
                    <xdr:row>14</xdr:row>
                    <xdr:rowOff>57150</xdr:rowOff>
                  </from>
                  <to>
                    <xdr:col>7</xdr:col>
                    <xdr:colOff>304800</xdr:colOff>
                    <xdr:row>14</xdr:row>
                    <xdr:rowOff>304800</xdr:rowOff>
                  </to>
                </anchor>
              </controlPr>
            </control>
          </mc:Choice>
        </mc:AlternateContent>
        <mc:AlternateContent xmlns:mc="http://schemas.openxmlformats.org/markup-compatibility/2006">
          <mc:Choice Requires="x14">
            <control shapeId="91156" r:id="rId23" name="Option Button 20">
              <controlPr defaultSize="0" autoFill="0" autoLine="0" autoPict="0">
                <anchor moveWithCells="1">
                  <from>
                    <xdr:col>8</xdr:col>
                    <xdr:colOff>57150</xdr:colOff>
                    <xdr:row>14</xdr:row>
                    <xdr:rowOff>57150</xdr:rowOff>
                  </from>
                  <to>
                    <xdr:col>8</xdr:col>
                    <xdr:colOff>304800</xdr:colOff>
                    <xdr:row>14</xdr:row>
                    <xdr:rowOff>304800</xdr:rowOff>
                  </to>
                </anchor>
              </controlPr>
            </control>
          </mc:Choice>
        </mc:AlternateContent>
        <mc:AlternateContent xmlns:mc="http://schemas.openxmlformats.org/markup-compatibility/2006">
          <mc:Choice Requires="x14">
            <control shapeId="91157" r:id="rId24" name="Option Button 21">
              <controlPr defaultSize="0" autoFill="0" autoLine="0" autoPict="0">
                <anchor moveWithCells="1">
                  <from>
                    <xdr:col>9</xdr:col>
                    <xdr:colOff>47625</xdr:colOff>
                    <xdr:row>14</xdr:row>
                    <xdr:rowOff>57150</xdr:rowOff>
                  </from>
                  <to>
                    <xdr:col>9</xdr:col>
                    <xdr:colOff>285750</xdr:colOff>
                    <xdr:row>14</xdr:row>
                    <xdr:rowOff>304800</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1</xdr:col>
                    <xdr:colOff>38100</xdr:colOff>
                    <xdr:row>14</xdr:row>
                    <xdr:rowOff>28575</xdr:rowOff>
                  </from>
                  <to>
                    <xdr:col>9</xdr:col>
                    <xdr:colOff>1276350</xdr:colOff>
                    <xdr:row>14</xdr:row>
                    <xdr:rowOff>323850</xdr:rowOff>
                  </to>
                </anchor>
              </controlPr>
            </control>
          </mc:Choice>
        </mc:AlternateContent>
        <mc:AlternateContent xmlns:mc="http://schemas.openxmlformats.org/markup-compatibility/2006">
          <mc:Choice Requires="x14">
            <control shapeId="91159" r:id="rId26" name="Option Button 23">
              <controlPr defaultSize="0" autoFill="0" autoLine="0" autoPict="0">
                <anchor moveWithCells="1">
                  <from>
                    <xdr:col>6</xdr:col>
                    <xdr:colOff>742950</xdr:colOff>
                    <xdr:row>21</xdr:row>
                    <xdr:rowOff>9525</xdr:rowOff>
                  </from>
                  <to>
                    <xdr:col>6</xdr:col>
                    <xdr:colOff>981075</xdr:colOff>
                    <xdr:row>21</xdr:row>
                    <xdr:rowOff>257175</xdr:rowOff>
                  </to>
                </anchor>
              </controlPr>
            </control>
          </mc:Choice>
        </mc:AlternateContent>
        <mc:AlternateContent xmlns:mc="http://schemas.openxmlformats.org/markup-compatibility/2006">
          <mc:Choice Requires="x14">
            <control shapeId="91160" r:id="rId27" name="Option Button 24">
              <controlPr defaultSize="0" autoFill="0" autoLine="0" autoPict="0">
                <anchor moveWithCells="1">
                  <from>
                    <xdr:col>8</xdr:col>
                    <xdr:colOff>742950</xdr:colOff>
                    <xdr:row>21</xdr:row>
                    <xdr:rowOff>28575</xdr:rowOff>
                  </from>
                  <to>
                    <xdr:col>8</xdr:col>
                    <xdr:colOff>1000125</xdr:colOff>
                    <xdr:row>21</xdr:row>
                    <xdr:rowOff>276225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6</xdr:col>
                    <xdr:colOff>66675</xdr:colOff>
                    <xdr:row>21</xdr:row>
                    <xdr:rowOff>0</xdr:rowOff>
                  </from>
                  <to>
                    <xdr:col>9</xdr:col>
                    <xdr:colOff>857250</xdr:colOff>
                    <xdr:row>22</xdr:row>
                    <xdr:rowOff>19050</xdr:rowOff>
                  </to>
                </anchor>
              </controlPr>
            </control>
          </mc:Choice>
        </mc:AlternateContent>
        <mc:AlternateContent xmlns:mc="http://schemas.openxmlformats.org/markup-compatibility/2006">
          <mc:Choice Requires="x14">
            <control shapeId="91162" r:id="rId29" name="Option Button 26">
              <controlPr defaultSize="0" autoFill="0" autoLine="0" autoPict="0">
                <anchor moveWithCells="1">
                  <from>
                    <xdr:col>6</xdr:col>
                    <xdr:colOff>485775</xdr:colOff>
                    <xdr:row>25</xdr:row>
                    <xdr:rowOff>323850</xdr:rowOff>
                  </from>
                  <to>
                    <xdr:col>6</xdr:col>
                    <xdr:colOff>752475</xdr:colOff>
                    <xdr:row>25</xdr:row>
                    <xdr:rowOff>581025</xdr:rowOff>
                  </to>
                </anchor>
              </controlPr>
            </control>
          </mc:Choice>
        </mc:AlternateContent>
        <mc:AlternateContent xmlns:mc="http://schemas.openxmlformats.org/markup-compatibility/2006">
          <mc:Choice Requires="x14">
            <control shapeId="91163" r:id="rId30" name="Option Button 27">
              <controlPr defaultSize="0" autoFill="0" autoLine="0" autoPict="0">
                <anchor moveWithCells="1">
                  <from>
                    <xdr:col>9</xdr:col>
                    <xdr:colOff>533400</xdr:colOff>
                    <xdr:row>25</xdr:row>
                    <xdr:rowOff>323850</xdr:rowOff>
                  </from>
                  <to>
                    <xdr:col>9</xdr:col>
                    <xdr:colOff>781050</xdr:colOff>
                    <xdr:row>25</xdr:row>
                    <xdr:rowOff>581025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5</xdr:col>
                    <xdr:colOff>1219200</xdr:colOff>
                    <xdr:row>25</xdr:row>
                    <xdr:rowOff>209550</xdr:rowOff>
                  </from>
                  <to>
                    <xdr:col>9</xdr:col>
                    <xdr:colOff>1333500</xdr:colOff>
                    <xdr:row>26</xdr:row>
                    <xdr:rowOff>47625</xdr:rowOff>
                  </to>
                </anchor>
              </controlPr>
            </control>
          </mc:Choice>
        </mc:AlternateContent>
        <mc:AlternateContent xmlns:mc="http://schemas.openxmlformats.org/markup-compatibility/2006">
          <mc:Choice Requires="x14">
            <control shapeId="91165" r:id="rId32" name="Option Button 29">
              <controlPr defaultSize="0" autoFill="0" autoLine="0" autoPict="0">
                <anchor moveWithCells="1">
                  <from>
                    <xdr:col>7</xdr:col>
                    <xdr:colOff>133350</xdr:colOff>
                    <xdr:row>26</xdr:row>
                    <xdr:rowOff>85725</xdr:rowOff>
                  </from>
                  <to>
                    <xdr:col>7</xdr:col>
                    <xdr:colOff>400050</xdr:colOff>
                    <xdr:row>26</xdr:row>
                    <xdr:rowOff>323850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9</xdr:col>
                    <xdr:colOff>104775</xdr:colOff>
                    <xdr:row>26</xdr:row>
                    <xdr:rowOff>76200</xdr:rowOff>
                  </from>
                  <to>
                    <xdr:col>9</xdr:col>
                    <xdr:colOff>381000</xdr:colOff>
                    <xdr:row>26</xdr:row>
                    <xdr:rowOff>323850</xdr:rowOff>
                  </to>
                </anchor>
              </controlPr>
            </control>
          </mc:Choice>
        </mc:AlternateContent>
        <mc:AlternateContent xmlns:mc="http://schemas.openxmlformats.org/markup-compatibility/2006">
          <mc:Choice Requires="x14">
            <control shapeId="91167" r:id="rId34" name="Group Box 31">
              <controlPr defaultSize="0" autoFill="0" autoPict="0" macro="[0]!グループ113_Click">
                <anchor moveWithCells="1">
                  <from>
                    <xdr:col>7</xdr:col>
                    <xdr:colOff>19050</xdr:colOff>
                    <xdr:row>26</xdr:row>
                    <xdr:rowOff>9525</xdr:rowOff>
                  </from>
                  <to>
                    <xdr:col>9</xdr:col>
                    <xdr:colOff>1276350</xdr:colOff>
                    <xdr:row>27</xdr:row>
                    <xdr:rowOff>9525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from>
                    <xdr:col>6</xdr:col>
                    <xdr:colOff>266700</xdr:colOff>
                    <xdr:row>30</xdr:row>
                    <xdr:rowOff>657225</xdr:rowOff>
                  </from>
                  <to>
                    <xdr:col>6</xdr:col>
                    <xdr:colOff>514350</xdr:colOff>
                    <xdr:row>31</xdr:row>
                    <xdr:rowOff>19050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from>
                    <xdr:col>7</xdr:col>
                    <xdr:colOff>923925</xdr:colOff>
                    <xdr:row>30</xdr:row>
                    <xdr:rowOff>657225</xdr:rowOff>
                  </from>
                  <to>
                    <xdr:col>7</xdr:col>
                    <xdr:colOff>1162050</xdr:colOff>
                    <xdr:row>31</xdr:row>
                    <xdr:rowOff>19050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from>
                    <xdr:col>9</xdr:col>
                    <xdr:colOff>276225</xdr:colOff>
                    <xdr:row>30</xdr:row>
                    <xdr:rowOff>647700</xdr:rowOff>
                  </from>
                  <to>
                    <xdr:col>9</xdr:col>
                    <xdr:colOff>514350</xdr:colOff>
                    <xdr:row>31</xdr:row>
                    <xdr:rowOff>9525</xdr:rowOff>
                  </to>
                </anchor>
              </controlPr>
            </control>
          </mc:Choice>
        </mc:AlternateContent>
        <mc:AlternateContent xmlns:mc="http://schemas.openxmlformats.org/markup-compatibility/2006">
          <mc:Choice Requires="x14">
            <control shapeId="91171" r:id="rId38" name="Group Box 35">
              <controlPr defaultSize="0" autoFill="0" autoPict="0">
                <anchor moveWithCells="1">
                  <from>
                    <xdr:col>6</xdr:col>
                    <xdr:colOff>28575</xdr:colOff>
                    <xdr:row>30</xdr:row>
                    <xdr:rowOff>561975</xdr:rowOff>
                  </from>
                  <to>
                    <xdr:col>9</xdr:col>
                    <xdr:colOff>1181100</xdr:colOff>
                    <xdr:row>31</xdr:row>
                    <xdr:rowOff>47625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from>
                    <xdr:col>8</xdr:col>
                    <xdr:colOff>228600</xdr:colOff>
                    <xdr:row>32</xdr:row>
                    <xdr:rowOff>95250</xdr:rowOff>
                  </from>
                  <to>
                    <xdr:col>8</xdr:col>
                    <xdr:colOff>476250</xdr:colOff>
                    <xdr:row>32</xdr:row>
                    <xdr:rowOff>333375</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from>
                    <xdr:col>9</xdr:col>
                    <xdr:colOff>161925</xdr:colOff>
                    <xdr:row>32</xdr:row>
                    <xdr:rowOff>57150</xdr:rowOff>
                  </from>
                  <to>
                    <xdr:col>9</xdr:col>
                    <xdr:colOff>400050</xdr:colOff>
                    <xdr:row>32</xdr:row>
                    <xdr:rowOff>295275</xdr:rowOff>
                  </to>
                </anchor>
              </controlPr>
            </control>
          </mc:Choice>
        </mc:AlternateContent>
        <mc:AlternateContent xmlns:mc="http://schemas.openxmlformats.org/markup-compatibility/2006">
          <mc:Choice Requires="x14">
            <control shapeId="91174" r:id="rId41" name="Group Box 38">
              <controlPr defaultSize="0" autoFill="0" autoPict="0">
                <anchor moveWithCells="1">
                  <from>
                    <xdr:col>8</xdr:col>
                    <xdr:colOff>57150</xdr:colOff>
                    <xdr:row>32</xdr:row>
                    <xdr:rowOff>47625</xdr:rowOff>
                  </from>
                  <to>
                    <xdr:col>9</xdr:col>
                    <xdr:colOff>1238250</xdr:colOff>
                    <xdr:row>32</xdr:row>
                    <xdr:rowOff>333375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from>
                    <xdr:col>8</xdr:col>
                    <xdr:colOff>228600</xdr:colOff>
                    <xdr:row>33</xdr:row>
                    <xdr:rowOff>85725</xdr:rowOff>
                  </from>
                  <to>
                    <xdr:col>8</xdr:col>
                    <xdr:colOff>476250</xdr:colOff>
                    <xdr:row>33</xdr:row>
                    <xdr:rowOff>323850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from>
                    <xdr:col>9</xdr:col>
                    <xdr:colOff>161925</xdr:colOff>
                    <xdr:row>33</xdr:row>
                    <xdr:rowOff>57150</xdr:rowOff>
                  </from>
                  <to>
                    <xdr:col>9</xdr:col>
                    <xdr:colOff>400050</xdr:colOff>
                    <xdr:row>33</xdr:row>
                    <xdr:rowOff>304800</xdr:rowOff>
                  </to>
                </anchor>
              </controlPr>
            </control>
          </mc:Choice>
        </mc:AlternateContent>
        <mc:AlternateContent xmlns:mc="http://schemas.openxmlformats.org/markup-compatibility/2006">
          <mc:Choice Requires="x14">
            <control shapeId="91177" r:id="rId44" name="Group Box 41">
              <controlPr defaultSize="0" autoFill="0" autoPict="0">
                <anchor moveWithCells="1">
                  <from>
                    <xdr:col>8</xdr:col>
                    <xdr:colOff>76200</xdr:colOff>
                    <xdr:row>33</xdr:row>
                    <xdr:rowOff>28575</xdr:rowOff>
                  </from>
                  <to>
                    <xdr:col>9</xdr:col>
                    <xdr:colOff>1247775</xdr:colOff>
                    <xdr:row>33</xdr:row>
                    <xdr:rowOff>342900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from>
                    <xdr:col>8</xdr:col>
                    <xdr:colOff>228600</xdr:colOff>
                    <xdr:row>34</xdr:row>
                    <xdr:rowOff>85725</xdr:rowOff>
                  </from>
                  <to>
                    <xdr:col>8</xdr:col>
                    <xdr:colOff>476250</xdr:colOff>
                    <xdr:row>34</xdr:row>
                    <xdr:rowOff>323850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from>
                    <xdr:col>9</xdr:col>
                    <xdr:colOff>161925</xdr:colOff>
                    <xdr:row>34</xdr:row>
                    <xdr:rowOff>66675</xdr:rowOff>
                  </from>
                  <to>
                    <xdr:col>9</xdr:col>
                    <xdr:colOff>400050</xdr:colOff>
                    <xdr:row>34</xdr:row>
                    <xdr:rowOff>314325</xdr:rowOff>
                  </to>
                </anchor>
              </controlPr>
            </control>
          </mc:Choice>
        </mc:AlternateContent>
        <mc:AlternateContent xmlns:mc="http://schemas.openxmlformats.org/markup-compatibility/2006">
          <mc:Choice Requires="x14">
            <control shapeId="91180" r:id="rId47" name="Group Box 44">
              <controlPr defaultSize="0" autoFill="0" autoPict="0">
                <anchor moveWithCells="1">
                  <from>
                    <xdr:col>8</xdr:col>
                    <xdr:colOff>104775</xdr:colOff>
                    <xdr:row>34</xdr:row>
                    <xdr:rowOff>57150</xdr:rowOff>
                  </from>
                  <to>
                    <xdr:col>9</xdr:col>
                    <xdr:colOff>1200150</xdr:colOff>
                    <xdr:row>34</xdr:row>
                    <xdr:rowOff>361950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8</xdr:col>
                    <xdr:colOff>228600</xdr:colOff>
                    <xdr:row>35</xdr:row>
                    <xdr:rowOff>76200</xdr:rowOff>
                  </from>
                  <to>
                    <xdr:col>8</xdr:col>
                    <xdr:colOff>476250</xdr:colOff>
                    <xdr:row>35</xdr:row>
                    <xdr:rowOff>323850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9</xdr:col>
                    <xdr:colOff>161925</xdr:colOff>
                    <xdr:row>35</xdr:row>
                    <xdr:rowOff>66675</xdr:rowOff>
                  </from>
                  <to>
                    <xdr:col>9</xdr:col>
                    <xdr:colOff>400050</xdr:colOff>
                    <xdr:row>35</xdr:row>
                    <xdr:rowOff>314325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8</xdr:col>
                    <xdr:colOff>66675</xdr:colOff>
                    <xdr:row>35</xdr:row>
                    <xdr:rowOff>57150</xdr:rowOff>
                  </from>
                  <to>
                    <xdr:col>9</xdr:col>
                    <xdr:colOff>1190625</xdr:colOff>
                    <xdr:row>35</xdr:row>
                    <xdr:rowOff>342900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8</xdr:col>
                    <xdr:colOff>209550</xdr:colOff>
                    <xdr:row>36</xdr:row>
                    <xdr:rowOff>104775</xdr:rowOff>
                  </from>
                  <to>
                    <xdr:col>8</xdr:col>
                    <xdr:colOff>457200</xdr:colOff>
                    <xdr:row>36</xdr:row>
                    <xdr:rowOff>352425</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9</xdr:col>
                    <xdr:colOff>161925</xdr:colOff>
                    <xdr:row>36</xdr:row>
                    <xdr:rowOff>76200</xdr:rowOff>
                  </from>
                  <to>
                    <xdr:col>9</xdr:col>
                    <xdr:colOff>400050</xdr:colOff>
                    <xdr:row>36</xdr:row>
                    <xdr:rowOff>323850</xdr:rowOff>
                  </to>
                </anchor>
              </controlPr>
            </control>
          </mc:Choice>
        </mc:AlternateContent>
        <mc:AlternateContent xmlns:mc="http://schemas.openxmlformats.org/markup-compatibility/2006">
          <mc:Choice Requires="x14">
            <control shapeId="91186" r:id="rId53" name="Group Box 50">
              <controlPr defaultSize="0" autoFill="0" autoPict="0">
                <anchor moveWithCells="1">
                  <from>
                    <xdr:col>8</xdr:col>
                    <xdr:colOff>114300</xdr:colOff>
                    <xdr:row>36</xdr:row>
                    <xdr:rowOff>28575</xdr:rowOff>
                  </from>
                  <to>
                    <xdr:col>9</xdr:col>
                    <xdr:colOff>1171575</xdr:colOff>
                    <xdr:row>36</xdr:row>
                    <xdr:rowOff>361950</xdr:rowOff>
                  </to>
                </anchor>
              </controlPr>
            </control>
          </mc:Choice>
        </mc:AlternateContent>
        <mc:AlternateContent xmlns:mc="http://schemas.openxmlformats.org/markup-compatibility/2006">
          <mc:Choice Requires="x14">
            <control shapeId="91187" r:id="rId54" name="Option Button 51">
              <controlPr defaultSize="0" autoFill="0" autoLine="0" autoPict="0">
                <anchor moveWithCells="1">
                  <from>
                    <xdr:col>6</xdr:col>
                    <xdr:colOff>238125</xdr:colOff>
                    <xdr:row>39</xdr:row>
                    <xdr:rowOff>66675</xdr:rowOff>
                  </from>
                  <to>
                    <xdr:col>6</xdr:col>
                    <xdr:colOff>476250</xdr:colOff>
                    <xdr:row>39</xdr:row>
                    <xdr:rowOff>314325</xdr:rowOff>
                  </to>
                </anchor>
              </controlPr>
            </control>
          </mc:Choice>
        </mc:AlternateContent>
        <mc:AlternateContent xmlns:mc="http://schemas.openxmlformats.org/markup-compatibility/2006">
          <mc:Choice Requires="x14">
            <control shapeId="91188" r:id="rId55" name="Option Button 52">
              <controlPr defaultSize="0" autoFill="0" autoLine="0" autoPict="0">
                <anchor moveWithCells="1">
                  <from>
                    <xdr:col>8</xdr:col>
                    <xdr:colOff>171450</xdr:colOff>
                    <xdr:row>39</xdr:row>
                    <xdr:rowOff>66675</xdr:rowOff>
                  </from>
                  <to>
                    <xdr:col>8</xdr:col>
                    <xdr:colOff>409575</xdr:colOff>
                    <xdr:row>39</xdr:row>
                    <xdr:rowOff>314325</xdr:rowOff>
                  </to>
                </anchor>
              </controlPr>
            </control>
          </mc:Choice>
        </mc:AlternateContent>
        <mc:AlternateContent xmlns:mc="http://schemas.openxmlformats.org/markup-compatibility/2006">
          <mc:Choice Requires="x14">
            <control shapeId="91189" r:id="rId56" name="Group Box 53">
              <controlPr defaultSize="0" autoFill="0" autoPict="0">
                <anchor moveWithCells="1">
                  <from>
                    <xdr:col>6</xdr:col>
                    <xdr:colOff>66675</xdr:colOff>
                    <xdr:row>39</xdr:row>
                    <xdr:rowOff>9525</xdr:rowOff>
                  </from>
                  <to>
                    <xdr:col>8</xdr:col>
                    <xdr:colOff>1238250</xdr:colOff>
                    <xdr:row>39</xdr:row>
                    <xdr:rowOff>361950</xdr:rowOff>
                  </to>
                </anchor>
              </controlPr>
            </control>
          </mc:Choice>
        </mc:AlternateContent>
        <mc:AlternateContent xmlns:mc="http://schemas.openxmlformats.org/markup-compatibility/2006">
          <mc:Choice Requires="x14">
            <control shapeId="91190" r:id="rId57" name="Option Button 54">
              <controlPr defaultSize="0" autoFill="0" autoLine="0" autoPict="0">
                <anchor moveWithCells="1">
                  <from>
                    <xdr:col>6</xdr:col>
                    <xdr:colOff>238125</xdr:colOff>
                    <xdr:row>40</xdr:row>
                    <xdr:rowOff>85725</xdr:rowOff>
                  </from>
                  <to>
                    <xdr:col>6</xdr:col>
                    <xdr:colOff>476250</xdr:colOff>
                    <xdr:row>40</xdr:row>
                    <xdr:rowOff>323850</xdr:rowOff>
                  </to>
                </anchor>
              </controlPr>
            </control>
          </mc:Choice>
        </mc:AlternateContent>
        <mc:AlternateContent xmlns:mc="http://schemas.openxmlformats.org/markup-compatibility/2006">
          <mc:Choice Requires="x14">
            <control shapeId="91191" r:id="rId58" name="Option Button 55">
              <controlPr defaultSize="0" autoFill="0" autoLine="0" autoPict="0">
                <anchor moveWithCells="1">
                  <from>
                    <xdr:col>8</xdr:col>
                    <xdr:colOff>171450</xdr:colOff>
                    <xdr:row>40</xdr:row>
                    <xdr:rowOff>57150</xdr:rowOff>
                  </from>
                  <to>
                    <xdr:col>8</xdr:col>
                    <xdr:colOff>409575</xdr:colOff>
                    <xdr:row>40</xdr:row>
                    <xdr:rowOff>304800</xdr:rowOff>
                  </to>
                </anchor>
              </controlPr>
            </control>
          </mc:Choice>
        </mc:AlternateContent>
        <mc:AlternateContent xmlns:mc="http://schemas.openxmlformats.org/markup-compatibility/2006">
          <mc:Choice Requires="x14">
            <control shapeId="91192" r:id="rId59" name="Group Box 56">
              <controlPr defaultSize="0" autoFill="0" autoPict="0">
                <anchor moveWithCells="1">
                  <from>
                    <xdr:col>6</xdr:col>
                    <xdr:colOff>95250</xdr:colOff>
                    <xdr:row>40</xdr:row>
                    <xdr:rowOff>47625</xdr:rowOff>
                  </from>
                  <to>
                    <xdr:col>9</xdr:col>
                    <xdr:colOff>0</xdr:colOff>
                    <xdr:row>40</xdr:row>
                    <xdr:rowOff>352425</xdr:rowOff>
                  </to>
                </anchor>
              </controlPr>
            </control>
          </mc:Choice>
        </mc:AlternateContent>
        <mc:AlternateContent xmlns:mc="http://schemas.openxmlformats.org/markup-compatibility/2006">
          <mc:Choice Requires="x14">
            <control shapeId="91193" r:id="rId60" name="Option Button 57">
              <controlPr defaultSize="0" autoFill="0" autoLine="0" autoPict="0">
                <anchor moveWithCells="1">
                  <from>
                    <xdr:col>6</xdr:col>
                    <xdr:colOff>219075</xdr:colOff>
                    <xdr:row>41</xdr:row>
                    <xdr:rowOff>57150</xdr:rowOff>
                  </from>
                  <to>
                    <xdr:col>6</xdr:col>
                    <xdr:colOff>533400</xdr:colOff>
                    <xdr:row>41</xdr:row>
                    <xdr:rowOff>295275</xdr:rowOff>
                  </to>
                </anchor>
              </controlPr>
            </control>
          </mc:Choice>
        </mc:AlternateContent>
        <mc:AlternateContent xmlns:mc="http://schemas.openxmlformats.org/markup-compatibility/2006">
          <mc:Choice Requires="x14">
            <control shapeId="91194" r:id="rId61" name="Option Button 58">
              <controlPr defaultSize="0" autoFill="0" autoLine="0" autoPict="0">
                <anchor moveWithCells="1">
                  <from>
                    <xdr:col>8</xdr:col>
                    <xdr:colOff>171450</xdr:colOff>
                    <xdr:row>41</xdr:row>
                    <xdr:rowOff>57150</xdr:rowOff>
                  </from>
                  <to>
                    <xdr:col>8</xdr:col>
                    <xdr:colOff>409575</xdr:colOff>
                    <xdr:row>41</xdr:row>
                    <xdr:rowOff>304800</xdr:rowOff>
                  </to>
                </anchor>
              </controlPr>
            </control>
          </mc:Choice>
        </mc:AlternateContent>
        <mc:AlternateContent xmlns:mc="http://schemas.openxmlformats.org/markup-compatibility/2006">
          <mc:Choice Requires="x14">
            <control shapeId="91195" r:id="rId62" name="Group Box 59">
              <controlPr defaultSize="0" autoFill="0" autoPict="0">
                <anchor moveWithCells="1">
                  <from>
                    <xdr:col>6</xdr:col>
                    <xdr:colOff>95250</xdr:colOff>
                    <xdr:row>41</xdr:row>
                    <xdr:rowOff>57150</xdr:rowOff>
                  </from>
                  <to>
                    <xdr:col>8</xdr:col>
                    <xdr:colOff>1219200</xdr:colOff>
                    <xdr:row>41</xdr:row>
                    <xdr:rowOff>342900</xdr:rowOff>
                  </to>
                </anchor>
              </controlPr>
            </control>
          </mc:Choice>
        </mc:AlternateContent>
        <mc:AlternateContent xmlns:mc="http://schemas.openxmlformats.org/markup-compatibility/2006">
          <mc:Choice Requires="x14">
            <control shapeId="91196" r:id="rId63" name="Option Button 60">
              <controlPr defaultSize="0" autoFill="0" autoLine="0" autoPict="0">
                <anchor moveWithCells="1">
                  <from>
                    <xdr:col>1</xdr:col>
                    <xdr:colOff>142875</xdr:colOff>
                    <xdr:row>48</xdr:row>
                    <xdr:rowOff>85725</xdr:rowOff>
                  </from>
                  <to>
                    <xdr:col>2</xdr:col>
                    <xdr:colOff>171450</xdr:colOff>
                    <xdr:row>48</xdr:row>
                    <xdr:rowOff>323850</xdr:rowOff>
                  </to>
                </anchor>
              </controlPr>
            </control>
          </mc:Choice>
        </mc:AlternateContent>
        <mc:AlternateContent xmlns:mc="http://schemas.openxmlformats.org/markup-compatibility/2006">
          <mc:Choice Requires="x14">
            <control shapeId="91197" r:id="rId64" name="Option Button 61">
              <controlPr defaultSize="0" autoFill="0" autoLine="0" autoPict="0">
                <anchor moveWithCells="1">
                  <from>
                    <xdr:col>3</xdr:col>
                    <xdr:colOff>133350</xdr:colOff>
                    <xdr:row>48</xdr:row>
                    <xdr:rowOff>85725</xdr:rowOff>
                  </from>
                  <to>
                    <xdr:col>4</xdr:col>
                    <xdr:colOff>171450</xdr:colOff>
                    <xdr:row>48</xdr:row>
                    <xdr:rowOff>323850</xdr:rowOff>
                  </to>
                </anchor>
              </controlPr>
            </control>
          </mc:Choice>
        </mc:AlternateContent>
        <mc:AlternateContent xmlns:mc="http://schemas.openxmlformats.org/markup-compatibility/2006">
          <mc:Choice Requires="x14">
            <control shapeId="91198" r:id="rId65" name="Option Button 62">
              <controlPr defaultSize="0" autoFill="0" autoLine="0" autoPict="0">
                <anchor moveWithCells="1">
                  <from>
                    <xdr:col>5</xdr:col>
                    <xdr:colOff>247650</xdr:colOff>
                    <xdr:row>48</xdr:row>
                    <xdr:rowOff>85725</xdr:rowOff>
                  </from>
                  <to>
                    <xdr:col>5</xdr:col>
                    <xdr:colOff>495300</xdr:colOff>
                    <xdr:row>48</xdr:row>
                    <xdr:rowOff>323850</xdr:rowOff>
                  </to>
                </anchor>
              </controlPr>
            </control>
          </mc:Choice>
        </mc:AlternateContent>
        <mc:AlternateContent xmlns:mc="http://schemas.openxmlformats.org/markup-compatibility/2006">
          <mc:Choice Requires="x14">
            <control shapeId="91199" r:id="rId66" name="Option Button 63">
              <controlPr defaultSize="0" autoFill="0" autoLine="0" autoPict="0">
                <anchor moveWithCells="1">
                  <from>
                    <xdr:col>6</xdr:col>
                    <xdr:colOff>228600</xdr:colOff>
                    <xdr:row>48</xdr:row>
                    <xdr:rowOff>85725</xdr:rowOff>
                  </from>
                  <to>
                    <xdr:col>6</xdr:col>
                    <xdr:colOff>476250</xdr:colOff>
                    <xdr:row>48</xdr:row>
                    <xdr:rowOff>323850</xdr:rowOff>
                  </to>
                </anchor>
              </controlPr>
            </control>
          </mc:Choice>
        </mc:AlternateContent>
        <mc:AlternateContent xmlns:mc="http://schemas.openxmlformats.org/markup-compatibility/2006">
          <mc:Choice Requires="x14">
            <control shapeId="91200" r:id="rId67" name="Option Button 64">
              <controlPr defaultSize="0" autoFill="0" autoLine="0" autoPict="0">
                <anchor moveWithCells="1">
                  <from>
                    <xdr:col>7</xdr:col>
                    <xdr:colOff>85725</xdr:colOff>
                    <xdr:row>48</xdr:row>
                    <xdr:rowOff>85725</xdr:rowOff>
                  </from>
                  <to>
                    <xdr:col>7</xdr:col>
                    <xdr:colOff>323850</xdr:colOff>
                    <xdr:row>48</xdr:row>
                    <xdr:rowOff>323850</xdr:rowOff>
                  </to>
                </anchor>
              </controlPr>
            </control>
          </mc:Choice>
        </mc:AlternateContent>
        <mc:AlternateContent xmlns:mc="http://schemas.openxmlformats.org/markup-compatibility/2006">
          <mc:Choice Requires="x14">
            <control shapeId="91201" r:id="rId68" name="Group Box 65">
              <controlPr defaultSize="0" autoFill="0" autoPict="0">
                <anchor moveWithCells="1">
                  <from>
                    <xdr:col>1</xdr:col>
                    <xdr:colOff>38100</xdr:colOff>
                    <xdr:row>48</xdr:row>
                    <xdr:rowOff>19050</xdr:rowOff>
                  </from>
                  <to>
                    <xdr:col>7</xdr:col>
                    <xdr:colOff>1238250</xdr:colOff>
                    <xdr:row>48</xdr:row>
                    <xdr:rowOff>361950</xdr:rowOff>
                  </to>
                </anchor>
              </controlPr>
            </control>
          </mc:Choice>
        </mc:AlternateContent>
        <mc:AlternateContent xmlns:mc="http://schemas.openxmlformats.org/markup-compatibility/2006">
          <mc:Choice Requires="x14">
            <control shapeId="91202" r:id="rId69" name="Option Button 66">
              <controlPr defaultSize="0" autoFill="0" autoLine="0" autoPict="0">
                <anchor moveWithCells="1">
                  <from>
                    <xdr:col>6</xdr:col>
                    <xdr:colOff>438150</xdr:colOff>
                    <xdr:row>51</xdr:row>
                    <xdr:rowOff>76200</xdr:rowOff>
                  </from>
                  <to>
                    <xdr:col>6</xdr:col>
                    <xdr:colOff>685800</xdr:colOff>
                    <xdr:row>51</xdr:row>
                    <xdr:rowOff>323850</xdr:rowOff>
                  </to>
                </anchor>
              </controlPr>
            </control>
          </mc:Choice>
        </mc:AlternateContent>
        <mc:AlternateContent xmlns:mc="http://schemas.openxmlformats.org/markup-compatibility/2006">
          <mc:Choice Requires="x14">
            <control shapeId="91203" r:id="rId70" name="Option Button 67">
              <controlPr defaultSize="0" autoFill="0" autoLine="0" autoPict="0">
                <anchor moveWithCells="1">
                  <from>
                    <xdr:col>8</xdr:col>
                    <xdr:colOff>361950</xdr:colOff>
                    <xdr:row>51</xdr:row>
                    <xdr:rowOff>66675</xdr:rowOff>
                  </from>
                  <to>
                    <xdr:col>8</xdr:col>
                    <xdr:colOff>600075</xdr:colOff>
                    <xdr:row>51</xdr:row>
                    <xdr:rowOff>314325</xdr:rowOff>
                  </to>
                </anchor>
              </controlPr>
            </control>
          </mc:Choice>
        </mc:AlternateContent>
        <mc:AlternateContent xmlns:mc="http://schemas.openxmlformats.org/markup-compatibility/2006">
          <mc:Choice Requires="x14">
            <control shapeId="91204" r:id="rId71" name="Group Box 68">
              <controlPr defaultSize="0" autoFill="0" autoPict="0">
                <anchor moveWithCells="1">
                  <from>
                    <xdr:col>6</xdr:col>
                    <xdr:colOff>19050</xdr:colOff>
                    <xdr:row>51</xdr:row>
                    <xdr:rowOff>0</xdr:rowOff>
                  </from>
                  <to>
                    <xdr:col>9</xdr:col>
                    <xdr:colOff>1009650</xdr:colOff>
                    <xdr:row>51</xdr:row>
                    <xdr:rowOff>361950</xdr:rowOff>
                  </to>
                </anchor>
              </controlPr>
            </control>
          </mc:Choice>
        </mc:AlternateContent>
        <mc:AlternateContent xmlns:mc="http://schemas.openxmlformats.org/markup-compatibility/2006">
          <mc:Choice Requires="x14">
            <control shapeId="91205" r:id="rId72" name="Option Button 69">
              <controlPr defaultSize="0" autoFill="0" autoLine="0" autoPict="0">
                <anchor moveWithCells="1">
                  <from>
                    <xdr:col>6</xdr:col>
                    <xdr:colOff>114300</xdr:colOff>
                    <xdr:row>52</xdr:row>
                    <xdr:rowOff>95250</xdr:rowOff>
                  </from>
                  <to>
                    <xdr:col>6</xdr:col>
                    <xdr:colOff>361950</xdr:colOff>
                    <xdr:row>52</xdr:row>
                    <xdr:rowOff>333375</xdr:rowOff>
                  </to>
                </anchor>
              </controlPr>
            </control>
          </mc:Choice>
        </mc:AlternateContent>
        <mc:AlternateContent xmlns:mc="http://schemas.openxmlformats.org/markup-compatibility/2006">
          <mc:Choice Requires="x14">
            <control shapeId="91206" r:id="rId73" name="Option Button 70">
              <controlPr defaultSize="0" autoFill="0" autoLine="0" autoPict="0">
                <anchor moveWithCells="1">
                  <from>
                    <xdr:col>7</xdr:col>
                    <xdr:colOff>161925</xdr:colOff>
                    <xdr:row>52</xdr:row>
                    <xdr:rowOff>85725</xdr:rowOff>
                  </from>
                  <to>
                    <xdr:col>7</xdr:col>
                    <xdr:colOff>400050</xdr:colOff>
                    <xdr:row>52</xdr:row>
                    <xdr:rowOff>323850</xdr:rowOff>
                  </to>
                </anchor>
              </controlPr>
            </control>
          </mc:Choice>
        </mc:AlternateContent>
        <mc:AlternateContent xmlns:mc="http://schemas.openxmlformats.org/markup-compatibility/2006">
          <mc:Choice Requires="x14">
            <control shapeId="91207" r:id="rId74" name="Option Button 71">
              <controlPr defaultSize="0" autoFill="0" autoLine="0" autoPict="0">
                <anchor moveWithCells="1">
                  <from>
                    <xdr:col>8</xdr:col>
                    <xdr:colOff>200025</xdr:colOff>
                    <xdr:row>52</xdr:row>
                    <xdr:rowOff>85725</xdr:rowOff>
                  </from>
                  <to>
                    <xdr:col>8</xdr:col>
                    <xdr:colOff>438150</xdr:colOff>
                    <xdr:row>52</xdr:row>
                    <xdr:rowOff>323850</xdr:rowOff>
                  </to>
                </anchor>
              </controlPr>
            </control>
          </mc:Choice>
        </mc:AlternateContent>
        <mc:AlternateContent xmlns:mc="http://schemas.openxmlformats.org/markup-compatibility/2006">
          <mc:Choice Requires="x14">
            <control shapeId="91208" r:id="rId75" name="Option Button 72">
              <controlPr defaultSize="0" autoFill="0" autoLine="0" autoPict="0">
                <anchor moveWithCells="1">
                  <from>
                    <xdr:col>9</xdr:col>
                    <xdr:colOff>57150</xdr:colOff>
                    <xdr:row>52</xdr:row>
                    <xdr:rowOff>85725</xdr:rowOff>
                  </from>
                  <to>
                    <xdr:col>9</xdr:col>
                    <xdr:colOff>295275</xdr:colOff>
                    <xdr:row>52</xdr:row>
                    <xdr:rowOff>323850</xdr:rowOff>
                  </to>
                </anchor>
              </controlPr>
            </control>
          </mc:Choice>
        </mc:AlternateContent>
        <mc:AlternateContent xmlns:mc="http://schemas.openxmlformats.org/markup-compatibility/2006">
          <mc:Choice Requires="x14">
            <control shapeId="91209" r:id="rId76" name="Group Box 73">
              <controlPr defaultSize="0" autoFill="0" autoPict="0">
                <anchor moveWithCells="1">
                  <from>
                    <xdr:col>6</xdr:col>
                    <xdr:colOff>19050</xdr:colOff>
                    <xdr:row>52</xdr:row>
                    <xdr:rowOff>19050</xdr:rowOff>
                  </from>
                  <to>
                    <xdr:col>9</xdr:col>
                    <xdr:colOff>1238250</xdr:colOff>
                    <xdr:row>52</xdr:row>
                    <xdr:rowOff>342900</xdr:rowOff>
                  </to>
                </anchor>
              </controlPr>
            </control>
          </mc:Choice>
        </mc:AlternateContent>
        <mc:AlternateContent xmlns:mc="http://schemas.openxmlformats.org/markup-compatibility/2006">
          <mc:Choice Requires="x14">
            <control shapeId="91210" r:id="rId77" name="Option Button 74">
              <controlPr defaultSize="0" autoFill="0" autoLine="0" autoPict="0">
                <anchor moveWithCells="1">
                  <from>
                    <xdr:col>6</xdr:col>
                    <xdr:colOff>695325</xdr:colOff>
                    <xdr:row>53</xdr:row>
                    <xdr:rowOff>76200</xdr:rowOff>
                  </from>
                  <to>
                    <xdr:col>6</xdr:col>
                    <xdr:colOff>981075</xdr:colOff>
                    <xdr:row>53</xdr:row>
                    <xdr:rowOff>314325</xdr:rowOff>
                  </to>
                </anchor>
              </controlPr>
            </control>
          </mc:Choice>
        </mc:AlternateContent>
        <mc:AlternateContent xmlns:mc="http://schemas.openxmlformats.org/markup-compatibility/2006">
          <mc:Choice Requires="x14">
            <control shapeId="91211" r:id="rId78" name="Option Button 75">
              <controlPr defaultSize="0" autoFill="0" autoLine="0" autoPict="0">
                <anchor moveWithCells="1">
                  <from>
                    <xdr:col>8</xdr:col>
                    <xdr:colOff>600075</xdr:colOff>
                    <xdr:row>53</xdr:row>
                    <xdr:rowOff>76200</xdr:rowOff>
                  </from>
                  <to>
                    <xdr:col>8</xdr:col>
                    <xdr:colOff>847725</xdr:colOff>
                    <xdr:row>53</xdr:row>
                    <xdr:rowOff>323850</xdr:rowOff>
                  </to>
                </anchor>
              </controlPr>
            </control>
          </mc:Choice>
        </mc:AlternateContent>
        <mc:AlternateContent xmlns:mc="http://schemas.openxmlformats.org/markup-compatibility/2006">
          <mc:Choice Requires="x14">
            <control shapeId="91212" r:id="rId79" name="Group Box 76">
              <controlPr defaultSize="0" autoFill="0" autoPict="0">
                <anchor moveWithCells="1">
                  <from>
                    <xdr:col>6</xdr:col>
                    <xdr:colOff>133350</xdr:colOff>
                    <xdr:row>53</xdr:row>
                    <xdr:rowOff>9525</xdr:rowOff>
                  </from>
                  <to>
                    <xdr:col>9</xdr:col>
                    <xdr:colOff>1162050</xdr:colOff>
                    <xdr:row>53</xdr:row>
                    <xdr:rowOff>390525</xdr:rowOff>
                  </to>
                </anchor>
              </controlPr>
            </control>
          </mc:Choice>
        </mc:AlternateContent>
        <mc:AlternateContent xmlns:mc="http://schemas.openxmlformats.org/markup-compatibility/2006">
          <mc:Choice Requires="x14">
            <control shapeId="91213" r:id="rId80" name="Option Button 77">
              <controlPr defaultSize="0" autoFill="0" autoLine="0" autoPict="0">
                <anchor moveWithCells="1">
                  <from>
                    <xdr:col>6</xdr:col>
                    <xdr:colOff>561975</xdr:colOff>
                    <xdr:row>55</xdr:row>
                    <xdr:rowOff>76200</xdr:rowOff>
                  </from>
                  <to>
                    <xdr:col>6</xdr:col>
                    <xdr:colOff>781050</xdr:colOff>
                    <xdr:row>55</xdr:row>
                    <xdr:rowOff>295275</xdr:rowOff>
                  </to>
                </anchor>
              </controlPr>
            </control>
          </mc:Choice>
        </mc:AlternateContent>
        <mc:AlternateContent xmlns:mc="http://schemas.openxmlformats.org/markup-compatibility/2006">
          <mc:Choice Requires="x14">
            <control shapeId="91214" r:id="rId81" name="Option Button 78">
              <controlPr defaultSize="0" autoFill="0" autoLine="0" autoPict="0">
                <anchor moveWithCells="1">
                  <from>
                    <xdr:col>8</xdr:col>
                    <xdr:colOff>533400</xdr:colOff>
                    <xdr:row>55</xdr:row>
                    <xdr:rowOff>66675</xdr:rowOff>
                  </from>
                  <to>
                    <xdr:col>8</xdr:col>
                    <xdr:colOff>781050</xdr:colOff>
                    <xdr:row>55</xdr:row>
                    <xdr:rowOff>314325</xdr:rowOff>
                  </to>
                </anchor>
              </controlPr>
            </control>
          </mc:Choice>
        </mc:AlternateContent>
        <mc:AlternateContent xmlns:mc="http://schemas.openxmlformats.org/markup-compatibility/2006">
          <mc:Choice Requires="x14">
            <control shapeId="91215" r:id="rId82" name="Group Box 79">
              <controlPr defaultSize="0" autoFill="0" autoPict="0">
                <anchor moveWithCells="1">
                  <from>
                    <xdr:col>6</xdr:col>
                    <xdr:colOff>361950</xdr:colOff>
                    <xdr:row>55</xdr:row>
                    <xdr:rowOff>57150</xdr:rowOff>
                  </from>
                  <to>
                    <xdr:col>9</xdr:col>
                    <xdr:colOff>57150</xdr:colOff>
                    <xdr:row>55</xdr:row>
                    <xdr:rowOff>352425</xdr:rowOff>
                  </to>
                </anchor>
              </controlPr>
            </control>
          </mc:Choice>
        </mc:AlternateContent>
        <mc:AlternateContent xmlns:mc="http://schemas.openxmlformats.org/markup-compatibility/2006">
          <mc:Choice Requires="x14">
            <control shapeId="91216" r:id="rId83" name="Option Button 80">
              <controlPr defaultSize="0" autoFill="0" autoLine="0" autoPict="0">
                <anchor moveWithCells="1">
                  <from>
                    <xdr:col>6</xdr:col>
                    <xdr:colOff>552450</xdr:colOff>
                    <xdr:row>56</xdr:row>
                    <xdr:rowOff>209550</xdr:rowOff>
                  </from>
                  <to>
                    <xdr:col>6</xdr:col>
                    <xdr:colOff>800100</xdr:colOff>
                    <xdr:row>56</xdr:row>
                    <xdr:rowOff>447675</xdr:rowOff>
                  </to>
                </anchor>
              </controlPr>
            </control>
          </mc:Choice>
        </mc:AlternateContent>
        <mc:AlternateContent xmlns:mc="http://schemas.openxmlformats.org/markup-compatibility/2006">
          <mc:Choice Requires="x14">
            <control shapeId="91217" r:id="rId84" name="Group Box 81">
              <controlPr defaultSize="0" autoFill="0" autoPict="0">
                <anchor moveWithCells="1">
                  <from>
                    <xdr:col>6</xdr:col>
                    <xdr:colOff>57150</xdr:colOff>
                    <xdr:row>55</xdr:row>
                    <xdr:rowOff>390525</xdr:rowOff>
                  </from>
                  <to>
                    <xdr:col>9</xdr:col>
                    <xdr:colOff>1333500</xdr:colOff>
                    <xdr:row>56</xdr:row>
                    <xdr:rowOff>628650</xdr:rowOff>
                  </to>
                </anchor>
              </controlPr>
            </control>
          </mc:Choice>
        </mc:AlternateContent>
        <mc:AlternateContent xmlns:mc="http://schemas.openxmlformats.org/markup-compatibility/2006">
          <mc:Choice Requires="x14">
            <control shapeId="91218" r:id="rId85" name="Option Button 82">
              <controlPr defaultSize="0" autoFill="0" autoLine="0" autoPict="0">
                <anchor moveWithCells="1">
                  <from>
                    <xdr:col>6</xdr:col>
                    <xdr:colOff>209550</xdr:colOff>
                    <xdr:row>57</xdr:row>
                    <xdr:rowOff>161925</xdr:rowOff>
                  </from>
                  <to>
                    <xdr:col>6</xdr:col>
                    <xdr:colOff>457200</xdr:colOff>
                    <xdr:row>57</xdr:row>
                    <xdr:rowOff>400050</xdr:rowOff>
                  </to>
                </anchor>
              </controlPr>
            </control>
          </mc:Choice>
        </mc:AlternateContent>
        <mc:AlternateContent xmlns:mc="http://schemas.openxmlformats.org/markup-compatibility/2006">
          <mc:Choice Requires="x14">
            <control shapeId="91219" r:id="rId86" name="Option Button 83">
              <controlPr defaultSize="0" autoFill="0" autoLine="0" autoPict="0">
                <anchor moveWithCells="1">
                  <from>
                    <xdr:col>7</xdr:col>
                    <xdr:colOff>180975</xdr:colOff>
                    <xdr:row>57</xdr:row>
                    <xdr:rowOff>152400</xdr:rowOff>
                  </from>
                  <to>
                    <xdr:col>7</xdr:col>
                    <xdr:colOff>447675</xdr:colOff>
                    <xdr:row>57</xdr:row>
                    <xdr:rowOff>400050</xdr:rowOff>
                  </to>
                </anchor>
              </controlPr>
            </control>
          </mc:Choice>
        </mc:AlternateContent>
        <mc:AlternateContent xmlns:mc="http://schemas.openxmlformats.org/markup-compatibility/2006">
          <mc:Choice Requires="x14">
            <control shapeId="91220" r:id="rId87" name="Option Button 84">
              <controlPr defaultSize="0" autoFill="0" autoLine="0" autoPict="0">
                <anchor moveWithCells="1">
                  <from>
                    <xdr:col>8</xdr:col>
                    <xdr:colOff>57150</xdr:colOff>
                    <xdr:row>57</xdr:row>
                    <xdr:rowOff>133350</xdr:rowOff>
                  </from>
                  <to>
                    <xdr:col>8</xdr:col>
                    <xdr:colOff>295275</xdr:colOff>
                    <xdr:row>57</xdr:row>
                    <xdr:rowOff>381000</xdr:rowOff>
                  </to>
                </anchor>
              </controlPr>
            </control>
          </mc:Choice>
        </mc:AlternateContent>
        <mc:AlternateContent xmlns:mc="http://schemas.openxmlformats.org/markup-compatibility/2006">
          <mc:Choice Requires="x14">
            <control shapeId="91221" r:id="rId88" name="Group Box 85">
              <controlPr defaultSize="0" autoFill="0" autoPict="0">
                <anchor moveWithCells="1">
                  <from>
                    <xdr:col>6</xdr:col>
                    <xdr:colOff>38100</xdr:colOff>
                    <xdr:row>57</xdr:row>
                    <xdr:rowOff>76200</xdr:rowOff>
                  </from>
                  <to>
                    <xdr:col>8</xdr:col>
                    <xdr:colOff>1209675</xdr:colOff>
                    <xdr:row>57</xdr:row>
                    <xdr:rowOff>438150</xdr:rowOff>
                  </to>
                </anchor>
              </controlPr>
            </control>
          </mc:Choice>
        </mc:AlternateContent>
        <mc:AlternateContent xmlns:mc="http://schemas.openxmlformats.org/markup-compatibility/2006">
          <mc:Choice Requires="x14">
            <control shapeId="91222" r:id="rId89" name="Option Button 86">
              <controlPr defaultSize="0" autoFill="0" autoLine="0" autoPict="0">
                <anchor moveWithCells="1">
                  <from>
                    <xdr:col>6</xdr:col>
                    <xdr:colOff>495300</xdr:colOff>
                    <xdr:row>64</xdr:row>
                    <xdr:rowOff>66675</xdr:rowOff>
                  </from>
                  <to>
                    <xdr:col>6</xdr:col>
                    <xdr:colOff>742950</xdr:colOff>
                    <xdr:row>64</xdr:row>
                    <xdr:rowOff>314325</xdr:rowOff>
                  </to>
                </anchor>
              </controlPr>
            </control>
          </mc:Choice>
        </mc:AlternateContent>
        <mc:AlternateContent xmlns:mc="http://schemas.openxmlformats.org/markup-compatibility/2006">
          <mc:Choice Requires="x14">
            <control shapeId="91223" r:id="rId90" name="Option Button 87">
              <controlPr defaultSize="0" autoFill="0" autoLine="0" autoPict="0">
                <anchor moveWithCells="1">
                  <from>
                    <xdr:col>8</xdr:col>
                    <xdr:colOff>476250</xdr:colOff>
                    <xdr:row>64</xdr:row>
                    <xdr:rowOff>66675</xdr:rowOff>
                  </from>
                  <to>
                    <xdr:col>8</xdr:col>
                    <xdr:colOff>714375</xdr:colOff>
                    <xdr:row>64</xdr:row>
                    <xdr:rowOff>314325</xdr:rowOff>
                  </to>
                </anchor>
              </controlPr>
            </control>
          </mc:Choice>
        </mc:AlternateContent>
        <mc:AlternateContent xmlns:mc="http://schemas.openxmlformats.org/markup-compatibility/2006">
          <mc:Choice Requires="x14">
            <control shapeId="91224" r:id="rId91" name="Group Box 88">
              <controlPr defaultSize="0" autoFill="0" autoPict="0">
                <anchor moveWithCells="1">
                  <from>
                    <xdr:col>6</xdr:col>
                    <xdr:colOff>95250</xdr:colOff>
                    <xdr:row>64</xdr:row>
                    <xdr:rowOff>19050</xdr:rowOff>
                  </from>
                  <to>
                    <xdr:col>9</xdr:col>
                    <xdr:colOff>752475</xdr:colOff>
                    <xdr:row>64</xdr:row>
                    <xdr:rowOff>361950</xdr:rowOff>
                  </to>
                </anchor>
              </controlPr>
            </control>
          </mc:Choice>
        </mc:AlternateContent>
        <mc:AlternateContent xmlns:mc="http://schemas.openxmlformats.org/markup-compatibility/2006">
          <mc:Choice Requires="x14">
            <control shapeId="91225" r:id="rId92" name="Option Button 89">
              <controlPr defaultSize="0" autoFill="0" autoLine="0" autoPict="0">
                <anchor moveWithCells="1">
                  <from>
                    <xdr:col>6</xdr:col>
                    <xdr:colOff>495300</xdr:colOff>
                    <xdr:row>65</xdr:row>
                    <xdr:rowOff>95250</xdr:rowOff>
                  </from>
                  <to>
                    <xdr:col>6</xdr:col>
                    <xdr:colOff>742950</xdr:colOff>
                    <xdr:row>65</xdr:row>
                    <xdr:rowOff>342900</xdr:rowOff>
                  </to>
                </anchor>
              </controlPr>
            </control>
          </mc:Choice>
        </mc:AlternateContent>
        <mc:AlternateContent xmlns:mc="http://schemas.openxmlformats.org/markup-compatibility/2006">
          <mc:Choice Requires="x14">
            <control shapeId="91226" r:id="rId93" name="Option Button 90">
              <controlPr defaultSize="0" autoFill="0" autoLine="0" autoPict="0">
                <anchor moveWithCells="1">
                  <from>
                    <xdr:col>8</xdr:col>
                    <xdr:colOff>476250</xdr:colOff>
                    <xdr:row>65</xdr:row>
                    <xdr:rowOff>95250</xdr:rowOff>
                  </from>
                  <to>
                    <xdr:col>8</xdr:col>
                    <xdr:colOff>714375</xdr:colOff>
                    <xdr:row>65</xdr:row>
                    <xdr:rowOff>342900</xdr:rowOff>
                  </to>
                </anchor>
              </controlPr>
            </control>
          </mc:Choice>
        </mc:AlternateContent>
        <mc:AlternateContent xmlns:mc="http://schemas.openxmlformats.org/markup-compatibility/2006">
          <mc:Choice Requires="x14">
            <control shapeId="91227" r:id="rId94" name="Group Box 91">
              <controlPr defaultSize="0" autoFill="0" autoPict="0">
                <anchor moveWithCells="1">
                  <from>
                    <xdr:col>6</xdr:col>
                    <xdr:colOff>114300</xdr:colOff>
                    <xdr:row>65</xdr:row>
                    <xdr:rowOff>57150</xdr:rowOff>
                  </from>
                  <to>
                    <xdr:col>9</xdr:col>
                    <xdr:colOff>781050</xdr:colOff>
                    <xdr:row>65</xdr:row>
                    <xdr:rowOff>381000</xdr:rowOff>
                  </to>
                </anchor>
              </controlPr>
            </control>
          </mc:Choice>
        </mc:AlternateContent>
        <mc:AlternateContent xmlns:mc="http://schemas.openxmlformats.org/markup-compatibility/2006">
          <mc:Choice Requires="x14">
            <control shapeId="91228" r:id="rId95" name="Option Button 92">
              <controlPr defaultSize="0" autoFill="0" autoLine="0" autoPict="0">
                <anchor moveWithCells="1">
                  <from>
                    <xdr:col>6</xdr:col>
                    <xdr:colOff>581025</xdr:colOff>
                    <xdr:row>70</xdr:row>
                    <xdr:rowOff>85725</xdr:rowOff>
                  </from>
                  <to>
                    <xdr:col>6</xdr:col>
                    <xdr:colOff>847725</xdr:colOff>
                    <xdr:row>70</xdr:row>
                    <xdr:rowOff>323850</xdr:rowOff>
                  </to>
                </anchor>
              </controlPr>
            </control>
          </mc:Choice>
        </mc:AlternateContent>
        <mc:AlternateContent xmlns:mc="http://schemas.openxmlformats.org/markup-compatibility/2006">
          <mc:Choice Requires="x14">
            <control shapeId="91229" r:id="rId96" name="Option Button 93">
              <controlPr defaultSize="0" autoFill="0" autoLine="0" autoPict="0">
                <anchor moveWithCells="1">
                  <from>
                    <xdr:col>8</xdr:col>
                    <xdr:colOff>447675</xdr:colOff>
                    <xdr:row>70</xdr:row>
                    <xdr:rowOff>95250</xdr:rowOff>
                  </from>
                  <to>
                    <xdr:col>8</xdr:col>
                    <xdr:colOff>695325</xdr:colOff>
                    <xdr:row>70</xdr:row>
                    <xdr:rowOff>333375</xdr:rowOff>
                  </to>
                </anchor>
              </controlPr>
            </control>
          </mc:Choice>
        </mc:AlternateContent>
        <mc:AlternateContent xmlns:mc="http://schemas.openxmlformats.org/markup-compatibility/2006">
          <mc:Choice Requires="x14">
            <control shapeId="91230" r:id="rId97" name="Group Box 94">
              <controlPr defaultSize="0" autoFill="0" autoPict="0">
                <anchor moveWithCells="1">
                  <from>
                    <xdr:col>6</xdr:col>
                    <xdr:colOff>123825</xdr:colOff>
                    <xdr:row>70</xdr:row>
                    <xdr:rowOff>38100</xdr:rowOff>
                  </from>
                  <to>
                    <xdr:col>9</xdr:col>
                    <xdr:colOff>1047750</xdr:colOff>
                    <xdr:row>70</xdr:row>
                    <xdr:rowOff>400050</xdr:rowOff>
                  </to>
                </anchor>
              </controlPr>
            </control>
          </mc:Choice>
        </mc:AlternateContent>
        <mc:AlternateContent xmlns:mc="http://schemas.openxmlformats.org/markup-compatibility/2006">
          <mc:Choice Requires="x14">
            <control shapeId="91231" r:id="rId98" name="Option Button 95">
              <controlPr defaultSize="0" autoFill="0" autoLine="0" autoPict="0">
                <anchor moveWithCells="1">
                  <from>
                    <xdr:col>6</xdr:col>
                    <xdr:colOff>590550</xdr:colOff>
                    <xdr:row>71</xdr:row>
                    <xdr:rowOff>95250</xdr:rowOff>
                  </from>
                  <to>
                    <xdr:col>6</xdr:col>
                    <xdr:colOff>828675</xdr:colOff>
                    <xdr:row>71</xdr:row>
                    <xdr:rowOff>342900</xdr:rowOff>
                  </to>
                </anchor>
              </controlPr>
            </control>
          </mc:Choice>
        </mc:AlternateContent>
        <mc:AlternateContent xmlns:mc="http://schemas.openxmlformats.org/markup-compatibility/2006">
          <mc:Choice Requires="x14">
            <control shapeId="91232" r:id="rId99" name="Option Button 96">
              <controlPr defaultSize="0" autoFill="0" autoLine="0" autoPict="0">
                <anchor moveWithCells="1">
                  <from>
                    <xdr:col>8</xdr:col>
                    <xdr:colOff>447675</xdr:colOff>
                    <xdr:row>71</xdr:row>
                    <xdr:rowOff>95250</xdr:rowOff>
                  </from>
                  <to>
                    <xdr:col>8</xdr:col>
                    <xdr:colOff>695325</xdr:colOff>
                    <xdr:row>71</xdr:row>
                    <xdr:rowOff>342900</xdr:rowOff>
                  </to>
                </anchor>
              </controlPr>
            </control>
          </mc:Choice>
        </mc:AlternateContent>
        <mc:AlternateContent xmlns:mc="http://schemas.openxmlformats.org/markup-compatibility/2006">
          <mc:Choice Requires="x14">
            <control shapeId="91233" r:id="rId100" name="Group Box 97">
              <controlPr defaultSize="0" autoFill="0" autoPict="0">
                <anchor moveWithCells="1">
                  <from>
                    <xdr:col>6</xdr:col>
                    <xdr:colOff>133350</xdr:colOff>
                    <xdr:row>71</xdr:row>
                    <xdr:rowOff>28575</xdr:rowOff>
                  </from>
                  <to>
                    <xdr:col>9</xdr:col>
                    <xdr:colOff>704850</xdr:colOff>
                    <xdr:row>71</xdr:row>
                    <xdr:rowOff>409575</xdr:rowOff>
                  </to>
                </anchor>
              </controlPr>
            </control>
          </mc:Choice>
        </mc:AlternateContent>
        <mc:AlternateContent xmlns:mc="http://schemas.openxmlformats.org/markup-compatibility/2006">
          <mc:Choice Requires="x14">
            <control shapeId="91234" r:id="rId101" name="Option Button 98">
              <controlPr defaultSize="0" autoFill="0" autoLine="0" autoPict="0">
                <anchor moveWithCells="1">
                  <from>
                    <xdr:col>6</xdr:col>
                    <xdr:colOff>581025</xdr:colOff>
                    <xdr:row>72</xdr:row>
                    <xdr:rowOff>114300</xdr:rowOff>
                  </from>
                  <to>
                    <xdr:col>6</xdr:col>
                    <xdr:colOff>819150</xdr:colOff>
                    <xdr:row>72</xdr:row>
                    <xdr:rowOff>361950</xdr:rowOff>
                  </to>
                </anchor>
              </controlPr>
            </control>
          </mc:Choice>
        </mc:AlternateContent>
        <mc:AlternateContent xmlns:mc="http://schemas.openxmlformats.org/markup-compatibility/2006">
          <mc:Choice Requires="x14">
            <control shapeId="91235" r:id="rId102" name="Option Button 99">
              <controlPr defaultSize="0" autoFill="0" autoLine="0" autoPict="0">
                <anchor moveWithCells="1">
                  <from>
                    <xdr:col>8</xdr:col>
                    <xdr:colOff>457200</xdr:colOff>
                    <xdr:row>72</xdr:row>
                    <xdr:rowOff>114300</xdr:rowOff>
                  </from>
                  <to>
                    <xdr:col>8</xdr:col>
                    <xdr:colOff>704850</xdr:colOff>
                    <xdr:row>72</xdr:row>
                    <xdr:rowOff>361950</xdr:rowOff>
                  </to>
                </anchor>
              </controlPr>
            </control>
          </mc:Choice>
        </mc:AlternateContent>
        <mc:AlternateContent xmlns:mc="http://schemas.openxmlformats.org/markup-compatibility/2006">
          <mc:Choice Requires="x14">
            <control shapeId="91236" r:id="rId103" name="Group Box 100">
              <controlPr defaultSize="0" autoFill="0" autoPict="0">
                <anchor moveWithCells="1">
                  <from>
                    <xdr:col>6</xdr:col>
                    <xdr:colOff>209550</xdr:colOff>
                    <xdr:row>72</xdr:row>
                    <xdr:rowOff>66675</xdr:rowOff>
                  </from>
                  <to>
                    <xdr:col>9</xdr:col>
                    <xdr:colOff>962025</xdr:colOff>
                    <xdr:row>72</xdr:row>
                    <xdr:rowOff>409575</xdr:rowOff>
                  </to>
                </anchor>
              </controlPr>
            </control>
          </mc:Choice>
        </mc:AlternateContent>
        <mc:AlternateContent xmlns:mc="http://schemas.openxmlformats.org/markup-compatibility/2006">
          <mc:Choice Requires="x14">
            <control shapeId="91237" r:id="rId104" name="Option Button 101">
              <controlPr defaultSize="0" autoFill="0" autoLine="0" autoPict="0">
                <anchor moveWithCells="1">
                  <from>
                    <xdr:col>6</xdr:col>
                    <xdr:colOff>590550</xdr:colOff>
                    <xdr:row>74</xdr:row>
                    <xdr:rowOff>57150</xdr:rowOff>
                  </from>
                  <to>
                    <xdr:col>6</xdr:col>
                    <xdr:colOff>828675</xdr:colOff>
                    <xdr:row>74</xdr:row>
                    <xdr:rowOff>304800</xdr:rowOff>
                  </to>
                </anchor>
              </controlPr>
            </control>
          </mc:Choice>
        </mc:AlternateContent>
        <mc:AlternateContent xmlns:mc="http://schemas.openxmlformats.org/markup-compatibility/2006">
          <mc:Choice Requires="x14">
            <control shapeId="91238" r:id="rId105" name="Option Button 102">
              <controlPr defaultSize="0" autoFill="0" autoLine="0" autoPict="0">
                <anchor moveWithCells="1">
                  <from>
                    <xdr:col>8</xdr:col>
                    <xdr:colOff>466725</xdr:colOff>
                    <xdr:row>74</xdr:row>
                    <xdr:rowOff>85725</xdr:rowOff>
                  </from>
                  <to>
                    <xdr:col>8</xdr:col>
                    <xdr:colOff>704850</xdr:colOff>
                    <xdr:row>74</xdr:row>
                    <xdr:rowOff>323850</xdr:rowOff>
                  </to>
                </anchor>
              </controlPr>
            </control>
          </mc:Choice>
        </mc:AlternateContent>
        <mc:AlternateContent xmlns:mc="http://schemas.openxmlformats.org/markup-compatibility/2006">
          <mc:Choice Requires="x14">
            <control shapeId="91239" r:id="rId106" name="Group Box 103">
              <controlPr defaultSize="0" autoFill="0" autoPict="0">
                <anchor moveWithCells="1">
                  <from>
                    <xdr:col>6</xdr:col>
                    <xdr:colOff>219075</xdr:colOff>
                    <xdr:row>74</xdr:row>
                    <xdr:rowOff>19050</xdr:rowOff>
                  </from>
                  <to>
                    <xdr:col>9</xdr:col>
                    <xdr:colOff>209550</xdr:colOff>
                    <xdr:row>74</xdr:row>
                    <xdr:rowOff>361950</xdr:rowOff>
                  </to>
                </anchor>
              </controlPr>
            </control>
          </mc:Choice>
        </mc:AlternateContent>
        <mc:AlternateContent xmlns:mc="http://schemas.openxmlformats.org/markup-compatibility/2006">
          <mc:Choice Requires="x14">
            <control shapeId="91240" r:id="rId107" name="Option Button 104">
              <controlPr defaultSize="0" autoFill="0" autoLine="0" autoPict="0">
                <anchor moveWithCells="1">
                  <from>
                    <xdr:col>6</xdr:col>
                    <xdr:colOff>228600</xdr:colOff>
                    <xdr:row>45</xdr:row>
                    <xdr:rowOff>114300</xdr:rowOff>
                  </from>
                  <to>
                    <xdr:col>6</xdr:col>
                    <xdr:colOff>476250</xdr:colOff>
                    <xdr:row>45</xdr:row>
                    <xdr:rowOff>361950</xdr:rowOff>
                  </to>
                </anchor>
              </controlPr>
            </control>
          </mc:Choice>
        </mc:AlternateContent>
        <mc:AlternateContent xmlns:mc="http://schemas.openxmlformats.org/markup-compatibility/2006">
          <mc:Choice Requires="x14">
            <control shapeId="91241" r:id="rId108" name="Option Button 105">
              <controlPr defaultSize="0" autoFill="0" autoLine="0" autoPict="0">
                <anchor moveWithCells="1">
                  <from>
                    <xdr:col>8</xdr:col>
                    <xdr:colOff>171450</xdr:colOff>
                    <xdr:row>45</xdr:row>
                    <xdr:rowOff>123825</xdr:rowOff>
                  </from>
                  <to>
                    <xdr:col>8</xdr:col>
                    <xdr:colOff>419100</xdr:colOff>
                    <xdr:row>45</xdr:row>
                    <xdr:rowOff>361950</xdr:rowOff>
                  </to>
                </anchor>
              </controlPr>
            </control>
          </mc:Choice>
        </mc:AlternateContent>
        <mc:AlternateContent xmlns:mc="http://schemas.openxmlformats.org/markup-compatibility/2006">
          <mc:Choice Requires="x14">
            <control shapeId="91242" r:id="rId109" name="Group Box 106">
              <controlPr defaultSize="0" autoFill="0" autoPict="0">
                <anchor moveWithCells="1">
                  <from>
                    <xdr:col>6</xdr:col>
                    <xdr:colOff>104775</xdr:colOff>
                    <xdr:row>45</xdr:row>
                    <xdr:rowOff>57150</xdr:rowOff>
                  </from>
                  <to>
                    <xdr:col>8</xdr:col>
                    <xdr:colOff>676275</xdr:colOff>
                    <xdr:row>45</xdr:row>
                    <xdr:rowOff>419100</xdr:rowOff>
                  </to>
                </anchor>
              </controlPr>
            </control>
          </mc:Choice>
        </mc:AlternateContent>
        <mc:AlternateContent xmlns:mc="http://schemas.openxmlformats.org/markup-compatibility/2006">
          <mc:Choice Requires="x14">
            <control shapeId="91243" r:id="rId110" name="Option Button 107">
              <controlPr defaultSize="0" autoFill="0" autoLine="0" autoPict="0">
                <anchor moveWithCells="1">
                  <from>
                    <xdr:col>6</xdr:col>
                    <xdr:colOff>219075</xdr:colOff>
                    <xdr:row>46</xdr:row>
                    <xdr:rowOff>114300</xdr:rowOff>
                  </from>
                  <to>
                    <xdr:col>6</xdr:col>
                    <xdr:colOff>466725</xdr:colOff>
                    <xdr:row>46</xdr:row>
                    <xdr:rowOff>361950</xdr:rowOff>
                  </to>
                </anchor>
              </controlPr>
            </control>
          </mc:Choice>
        </mc:AlternateContent>
        <mc:AlternateContent xmlns:mc="http://schemas.openxmlformats.org/markup-compatibility/2006">
          <mc:Choice Requires="x14">
            <control shapeId="91244" r:id="rId111" name="Option Button 108">
              <controlPr defaultSize="0" autoFill="0" autoLine="0" autoPict="0">
                <anchor moveWithCells="1">
                  <from>
                    <xdr:col>8</xdr:col>
                    <xdr:colOff>171450</xdr:colOff>
                    <xdr:row>46</xdr:row>
                    <xdr:rowOff>133350</xdr:rowOff>
                  </from>
                  <to>
                    <xdr:col>8</xdr:col>
                    <xdr:colOff>419100</xdr:colOff>
                    <xdr:row>46</xdr:row>
                    <xdr:rowOff>371475</xdr:rowOff>
                  </to>
                </anchor>
              </controlPr>
            </control>
          </mc:Choice>
        </mc:AlternateContent>
        <mc:AlternateContent xmlns:mc="http://schemas.openxmlformats.org/markup-compatibility/2006">
          <mc:Choice Requires="x14">
            <control shapeId="91245" r:id="rId112" name="Group Box 109">
              <controlPr defaultSize="0" autoFill="0" autoPict="0">
                <anchor moveWithCells="1">
                  <from>
                    <xdr:col>6</xdr:col>
                    <xdr:colOff>85725</xdr:colOff>
                    <xdr:row>46</xdr:row>
                    <xdr:rowOff>76200</xdr:rowOff>
                  </from>
                  <to>
                    <xdr:col>8</xdr:col>
                    <xdr:colOff>1152525</xdr:colOff>
                    <xdr:row>46</xdr:row>
                    <xdr:rowOff>419100</xdr:rowOff>
                  </to>
                </anchor>
              </controlPr>
            </control>
          </mc:Choice>
        </mc:AlternateContent>
        <mc:AlternateContent xmlns:mc="http://schemas.openxmlformats.org/markup-compatibility/2006">
          <mc:Choice Requires="x14">
            <control shapeId="91246" r:id="rId113" name="Option Button 110">
              <controlPr defaultSize="0" autoFill="0" autoLine="0" autoPict="0">
                <anchor moveWithCells="1">
                  <from>
                    <xdr:col>6</xdr:col>
                    <xdr:colOff>514350</xdr:colOff>
                    <xdr:row>66</xdr:row>
                    <xdr:rowOff>76200</xdr:rowOff>
                  </from>
                  <to>
                    <xdr:col>6</xdr:col>
                    <xdr:colOff>752475</xdr:colOff>
                    <xdr:row>66</xdr:row>
                    <xdr:rowOff>323850</xdr:rowOff>
                  </to>
                </anchor>
              </controlPr>
            </control>
          </mc:Choice>
        </mc:AlternateContent>
        <mc:AlternateContent xmlns:mc="http://schemas.openxmlformats.org/markup-compatibility/2006">
          <mc:Choice Requires="x14">
            <control shapeId="91247" r:id="rId114" name="Option Button 111">
              <controlPr defaultSize="0" autoFill="0" autoLine="0" autoPict="0">
                <anchor moveWithCells="1">
                  <from>
                    <xdr:col>8</xdr:col>
                    <xdr:colOff>466725</xdr:colOff>
                    <xdr:row>66</xdr:row>
                    <xdr:rowOff>95250</xdr:rowOff>
                  </from>
                  <to>
                    <xdr:col>8</xdr:col>
                    <xdr:colOff>704850</xdr:colOff>
                    <xdr:row>66</xdr:row>
                    <xdr:rowOff>333375</xdr:rowOff>
                  </to>
                </anchor>
              </controlPr>
            </control>
          </mc:Choice>
        </mc:AlternateContent>
        <mc:AlternateContent xmlns:mc="http://schemas.openxmlformats.org/markup-compatibility/2006">
          <mc:Choice Requires="x14">
            <control shapeId="91248" r:id="rId115" name="Group Box 112">
              <controlPr defaultSize="0" autoFill="0" autoPict="0">
                <anchor moveWithCells="1">
                  <from>
                    <xdr:col>6</xdr:col>
                    <xdr:colOff>285750</xdr:colOff>
                    <xdr:row>66</xdr:row>
                    <xdr:rowOff>66675</xdr:rowOff>
                  </from>
                  <to>
                    <xdr:col>9</xdr:col>
                    <xdr:colOff>47625</xdr:colOff>
                    <xdr:row>66</xdr:row>
                    <xdr:rowOff>361950</xdr:rowOff>
                  </to>
                </anchor>
              </controlPr>
            </control>
          </mc:Choice>
        </mc:AlternateContent>
        <mc:AlternateContent xmlns:mc="http://schemas.openxmlformats.org/markup-compatibility/2006">
          <mc:Choice Requires="x14">
            <control shapeId="91249" r:id="rId116" name="Option Button 113">
              <controlPr defaultSize="0" autoFill="0" autoLine="0" autoPict="0">
                <anchor moveWithCells="1">
                  <from>
                    <xdr:col>6</xdr:col>
                    <xdr:colOff>504825</xdr:colOff>
                    <xdr:row>67</xdr:row>
                    <xdr:rowOff>57150</xdr:rowOff>
                  </from>
                  <to>
                    <xdr:col>6</xdr:col>
                    <xdr:colOff>752475</xdr:colOff>
                    <xdr:row>67</xdr:row>
                    <xdr:rowOff>276225</xdr:rowOff>
                  </to>
                </anchor>
              </controlPr>
            </control>
          </mc:Choice>
        </mc:AlternateContent>
        <mc:AlternateContent xmlns:mc="http://schemas.openxmlformats.org/markup-compatibility/2006">
          <mc:Choice Requires="x14">
            <control shapeId="91250" r:id="rId117" name="Option Button 114">
              <controlPr defaultSize="0" autoFill="0" autoLine="0" autoPict="0">
                <anchor moveWithCells="1">
                  <from>
                    <xdr:col>8</xdr:col>
                    <xdr:colOff>466725</xdr:colOff>
                    <xdr:row>67</xdr:row>
                    <xdr:rowOff>57150</xdr:rowOff>
                  </from>
                  <to>
                    <xdr:col>8</xdr:col>
                    <xdr:colOff>666750</xdr:colOff>
                    <xdr:row>67</xdr:row>
                    <xdr:rowOff>285750</xdr:rowOff>
                  </to>
                </anchor>
              </controlPr>
            </control>
          </mc:Choice>
        </mc:AlternateContent>
        <mc:AlternateContent xmlns:mc="http://schemas.openxmlformats.org/markup-compatibility/2006">
          <mc:Choice Requires="x14">
            <control shapeId="91251" r:id="rId118" name="Group Box 115">
              <controlPr defaultSize="0" autoFill="0" autoPict="0">
                <anchor moveWithCells="1">
                  <from>
                    <xdr:col>6</xdr:col>
                    <xdr:colOff>209550</xdr:colOff>
                    <xdr:row>67</xdr:row>
                    <xdr:rowOff>9525</xdr:rowOff>
                  </from>
                  <to>
                    <xdr:col>8</xdr:col>
                    <xdr:colOff>1057275</xdr:colOff>
                    <xdr:row>68</xdr:row>
                    <xdr:rowOff>9525</xdr:rowOff>
                  </to>
                </anchor>
              </controlPr>
            </control>
          </mc:Choice>
        </mc:AlternateContent>
        <mc:AlternateContent xmlns:mc="http://schemas.openxmlformats.org/markup-compatibility/2006">
          <mc:Choice Requires="x14">
            <control shapeId="91252" r:id="rId119" name="Option Button 116">
              <controlPr defaultSize="0" autoFill="0" autoLine="0" autoPict="0">
                <anchor moveWithCells="1">
                  <from>
                    <xdr:col>6</xdr:col>
                    <xdr:colOff>142875</xdr:colOff>
                    <xdr:row>9</xdr:row>
                    <xdr:rowOff>66675</xdr:rowOff>
                  </from>
                  <to>
                    <xdr:col>6</xdr:col>
                    <xdr:colOff>371475</xdr:colOff>
                    <xdr:row>9</xdr:row>
                    <xdr:rowOff>276225</xdr:rowOff>
                  </to>
                </anchor>
              </controlPr>
            </control>
          </mc:Choice>
        </mc:AlternateContent>
        <mc:AlternateContent xmlns:mc="http://schemas.openxmlformats.org/markup-compatibility/2006">
          <mc:Choice Requires="x14">
            <control shapeId="91253" r:id="rId120" name="Option Button 117">
              <controlPr defaultSize="0" autoFill="0" autoLine="0" autoPict="0">
                <anchor moveWithCells="1">
                  <from>
                    <xdr:col>8</xdr:col>
                    <xdr:colOff>133350</xdr:colOff>
                    <xdr:row>9</xdr:row>
                    <xdr:rowOff>57150</xdr:rowOff>
                  </from>
                  <to>
                    <xdr:col>8</xdr:col>
                    <xdr:colOff>371475</xdr:colOff>
                    <xdr:row>9</xdr:row>
                    <xdr:rowOff>295275</xdr:rowOff>
                  </to>
                </anchor>
              </controlPr>
            </control>
          </mc:Choice>
        </mc:AlternateContent>
        <mc:AlternateContent xmlns:mc="http://schemas.openxmlformats.org/markup-compatibility/2006">
          <mc:Choice Requires="x14">
            <control shapeId="91254" r:id="rId121" name="Group Box 118">
              <controlPr defaultSize="0" print="0" autoFill="0" autoPict="0">
                <anchor moveWithCells="1">
                  <from>
                    <xdr:col>6</xdr:col>
                    <xdr:colOff>19050</xdr:colOff>
                    <xdr:row>9</xdr:row>
                    <xdr:rowOff>28575</xdr:rowOff>
                  </from>
                  <to>
                    <xdr:col>9</xdr:col>
                    <xdr:colOff>1285875</xdr:colOff>
                    <xdr:row>10</xdr:row>
                    <xdr:rowOff>0</xdr:rowOff>
                  </to>
                </anchor>
              </controlPr>
            </control>
          </mc:Choice>
        </mc:AlternateContent>
        <mc:AlternateContent xmlns:mc="http://schemas.openxmlformats.org/markup-compatibility/2006">
          <mc:Choice Requires="x14">
            <control shapeId="91255" r:id="rId122" name="Option Button 119">
              <controlPr defaultSize="0" autoFill="0" autoLine="0" autoPict="0">
                <anchor moveWithCells="1">
                  <from>
                    <xdr:col>8</xdr:col>
                    <xdr:colOff>552450</xdr:colOff>
                    <xdr:row>56</xdr:row>
                    <xdr:rowOff>209550</xdr:rowOff>
                  </from>
                  <to>
                    <xdr:col>8</xdr:col>
                    <xdr:colOff>800100</xdr:colOff>
                    <xdr:row>56</xdr:row>
                    <xdr:rowOff>447675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552B-1FD4-4A8B-9A3B-A110F733A79E}">
  <dimension ref="A1:D79"/>
  <sheetViews>
    <sheetView showGridLines="0" view="pageBreakPreview" zoomScale="115" zoomScaleNormal="100" zoomScaleSheetLayoutView="115" workbookViewId="0">
      <selection sqref="A1:B1"/>
    </sheetView>
  </sheetViews>
  <sheetFormatPr defaultColWidth="9" defaultRowHeight="18.75"/>
  <cols>
    <col min="1" max="1" width="12.25" style="50" customWidth="1"/>
    <col min="2" max="2" width="42.75" style="50" customWidth="1"/>
    <col min="3" max="3" width="36.875" style="50" customWidth="1"/>
    <col min="4" max="16384" width="9" style="50"/>
  </cols>
  <sheetData>
    <row r="1" spans="1:4">
      <c r="A1" s="459" t="s">
        <v>191</v>
      </c>
      <c r="B1" s="459"/>
    </row>
    <row r="2" spans="1:4" ht="29.25" customHeight="1">
      <c r="A2" s="460" t="s">
        <v>192</v>
      </c>
      <c r="B2" s="460"/>
      <c r="C2" s="460"/>
      <c r="D2" s="50" t="s">
        <v>193</v>
      </c>
    </row>
    <row r="3" spans="1:4" s="51" customFormat="1" ht="27" customHeight="1">
      <c r="A3" s="457" t="s">
        <v>194</v>
      </c>
      <c r="B3" s="461"/>
      <c r="C3" s="461"/>
    </row>
    <row r="4" spans="1:4" s="51" customFormat="1" ht="168.75" customHeight="1">
      <c r="A4" s="457" t="s">
        <v>195</v>
      </c>
      <c r="B4" s="457"/>
      <c r="C4" s="457"/>
    </row>
    <row r="5" spans="1:4" s="51" customFormat="1" ht="162.75" customHeight="1">
      <c r="A5" s="457"/>
      <c r="B5" s="457"/>
      <c r="C5" s="457"/>
    </row>
    <row r="6" spans="1:4" ht="20.25" customHeight="1">
      <c r="A6" s="462" t="s">
        <v>196</v>
      </c>
      <c r="B6" s="463"/>
      <c r="C6" s="463"/>
    </row>
    <row r="7" spans="1:4" ht="238.5" customHeight="1">
      <c r="A7" s="457" t="s">
        <v>197</v>
      </c>
      <c r="B7" s="457"/>
      <c r="C7" s="457"/>
    </row>
    <row r="8" spans="1:4" ht="220.5" customHeight="1">
      <c r="A8" s="457"/>
      <c r="B8" s="457"/>
      <c r="C8" s="457"/>
    </row>
    <row r="9" spans="1:4" ht="190.5" customHeight="1">
      <c r="A9" s="457"/>
      <c r="B9" s="457"/>
      <c r="C9" s="457"/>
    </row>
    <row r="10" spans="1:4" ht="225" customHeight="1">
      <c r="A10" s="457"/>
      <c r="B10" s="457"/>
      <c r="C10" s="457"/>
    </row>
    <row r="11" spans="1:4" ht="58.5" customHeight="1">
      <c r="A11" s="457"/>
      <c r="B11" s="457"/>
      <c r="C11" s="457"/>
    </row>
    <row r="12" spans="1:4" ht="204.75" customHeight="1">
      <c r="A12" s="457" t="s">
        <v>198</v>
      </c>
      <c r="B12" s="457"/>
      <c r="C12" s="457"/>
    </row>
    <row r="13" spans="1:4" ht="243" customHeight="1">
      <c r="A13" s="457"/>
      <c r="B13" s="457"/>
      <c r="C13" s="457"/>
    </row>
    <row r="14" spans="1:4" ht="159" customHeight="1">
      <c r="A14" s="457"/>
      <c r="B14" s="457"/>
      <c r="C14" s="457"/>
    </row>
    <row r="15" spans="1:4">
      <c r="A15" s="52" t="s">
        <v>199</v>
      </c>
      <c r="B15" s="52"/>
      <c r="C15" s="52"/>
    </row>
    <row r="16" spans="1:4" ht="114" customHeight="1">
      <c r="A16" s="457" t="s">
        <v>200</v>
      </c>
      <c r="B16" s="457"/>
      <c r="C16" s="457"/>
    </row>
    <row r="17" spans="1:3" ht="114" customHeight="1">
      <c r="A17" s="457"/>
      <c r="B17" s="457"/>
      <c r="C17" s="457"/>
    </row>
    <row r="18" spans="1:3" ht="114" customHeight="1">
      <c r="A18" s="457"/>
      <c r="B18" s="457"/>
      <c r="C18" s="457"/>
    </row>
    <row r="19" spans="1:3" ht="159" customHeight="1">
      <c r="A19" s="457"/>
      <c r="B19" s="457"/>
      <c r="C19" s="457"/>
    </row>
    <row r="20" spans="1:3" ht="26.25" customHeight="1">
      <c r="A20" s="458"/>
      <c r="B20" s="458"/>
      <c r="C20" s="458"/>
    </row>
    <row r="21" spans="1:3" ht="15" customHeight="1"/>
    <row r="22" spans="1:3" s="51" customFormat="1" ht="41.1" customHeight="1"/>
    <row r="23" spans="1:3" ht="15" customHeight="1"/>
    <row r="24" spans="1:3" ht="15" customHeight="1"/>
    <row r="25" spans="1:3" ht="27" customHeight="1"/>
    <row r="26" spans="1:3" ht="51" customHeight="1"/>
    <row r="27" spans="1:3" ht="15" customHeight="1"/>
    <row r="28" spans="1:3" ht="41.1" customHeight="1"/>
    <row r="29" spans="1:3" ht="15" customHeight="1"/>
    <row r="30" spans="1:3" ht="15" customHeight="1"/>
    <row r="31" spans="1:3" ht="15" customHeight="1"/>
    <row r="32" spans="1:3" ht="15" customHeight="1"/>
    <row r="33" ht="27" customHeight="1"/>
    <row r="34" ht="27" customHeight="1"/>
    <row r="35" ht="27" customHeight="1"/>
    <row r="36" ht="15" customHeight="1"/>
    <row r="37" ht="27" customHeight="1"/>
    <row r="38" ht="15" customHeight="1"/>
    <row r="39" ht="15" customHeight="1"/>
    <row r="40" ht="27" customHeight="1"/>
    <row r="41" ht="27" customHeight="1"/>
    <row r="42" ht="15" customHeight="1"/>
    <row r="50" ht="27" customHeight="1"/>
    <row r="51" ht="15" customHeight="1"/>
    <row r="52" ht="25.5" customHeight="1"/>
    <row r="54" ht="17.100000000000001" customHeight="1"/>
    <row r="57" ht="15" customHeight="1"/>
    <row r="58" ht="15" customHeight="1"/>
    <row r="59" ht="70.5" customHeight="1"/>
    <row r="60" ht="15" customHeight="1"/>
    <row r="61" ht="27" customHeight="1"/>
    <row r="65" ht="18" customHeight="1"/>
    <row r="71" ht="38.25" customHeight="1"/>
    <row r="73" ht="39" customHeight="1"/>
    <row r="79" ht="38.25" customHeight="1"/>
  </sheetData>
  <mergeCells count="9">
    <mergeCell ref="A12:C14"/>
    <mergeCell ref="A16:C19"/>
    <mergeCell ref="A20:C20"/>
    <mergeCell ref="A1:B1"/>
    <mergeCell ref="A2:C2"/>
    <mergeCell ref="A3:C3"/>
    <mergeCell ref="A4:C5"/>
    <mergeCell ref="A6:C6"/>
    <mergeCell ref="A7:C11"/>
  </mergeCells>
  <phoneticPr fontId="1"/>
  <printOptions horizontalCentered="1"/>
  <pageMargins left="0.74803149606299213" right="0.74803149606299213" top="0.59055118110236227" bottom="0.59055118110236227" header="0.51181102362204722" footer="0.51181102362204722"/>
  <pageSetup paperSize="9" scale="71" fitToHeight="3" orientation="portrait" r:id="rId1"/>
  <rowBreaks count="2" manualBreakCount="2">
    <brk id="5" max="2" man="1"/>
    <brk id="14" max="2"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2DACCE644D6B44BB366E242D05FD73" ma:contentTypeVersion="3" ma:contentTypeDescription="新しいドキュメントを作成します。" ma:contentTypeScope="" ma:versionID="1723b2a5226197ae83ac02a6dbfd252e">
  <xsd:schema xmlns:xsd="http://www.w3.org/2001/XMLSchema" xmlns:xs="http://www.w3.org/2001/XMLSchema" xmlns:p="http://schemas.microsoft.com/office/2006/metadata/properties" xmlns:ns2="6b8bb809-f41d-4bd1-89ae-6a4136528eef" targetNamespace="http://schemas.microsoft.com/office/2006/metadata/properties" ma:root="true" ma:fieldsID="60fc90ebfb0bac147013f423cfb24b10" ns2:_="">
    <xsd:import namespace="6b8bb809-f41d-4bd1-89ae-6a4136528ee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bb809-f41d-4bd1-89ae-6a4136528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9545C3-8CB4-4D6E-B0A8-FAE00360AC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bb809-f41d-4bd1-89ae-6a4136528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6B4339-96BE-4568-A69F-03A8F94E5019}">
  <ds:schemaRefs>
    <ds:schemaRef ds:uri="http://schemas.microsoft.com/sharepoint/v3/contenttype/forms"/>
  </ds:schemaRefs>
</ds:datastoreItem>
</file>

<file path=customXml/itemProps3.xml><?xml version="1.0" encoding="utf-8"?>
<ds:datastoreItem xmlns:ds="http://schemas.openxmlformats.org/officeDocument/2006/customXml" ds:itemID="{D9C2ED79-3207-43D0-A171-D06BBE183760}">
  <ds:schemaRefs>
    <ds:schemaRef ds:uri="6b8bb809-f41d-4bd1-89ae-6a4136528eef"/>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tejyunsyo</vt:lpstr>
      <vt:lpstr>hyoushi</vt:lpstr>
      <vt:lpstr>todokede</vt:lpstr>
      <vt:lpstr>BT3</vt:lpstr>
      <vt:lpstr>BTkisai</vt:lpstr>
      <vt:lpstr>'BT3'!Print_Area</vt:lpstr>
      <vt:lpstr>BTkisai!Print_Area</vt:lpstr>
      <vt:lpstr>hyoushi!Print_Area</vt:lpstr>
      <vt:lpstr>tejyunsyo!Print_Area</vt:lpstr>
      <vt:lpstr>todokede!Print_Area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0x0101003D2DACCE644D6B44BB366E242D05FD73</vt:lpwstr>
  </property>
</Properties>
</file>