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7【福島】判定シート/"/>
    </mc:Choice>
  </mc:AlternateContent>
  <xr:revisionPtr revIDLastSave="97" documentId="13_ncr:1_{968480AB-CEF5-406B-9E0A-AFA0F0CFF211}" xr6:coauthVersionLast="47" xr6:coauthVersionMax="47" xr10:uidLastSave="{7FA0070D-6C80-4A71-99AA-BEAEDB304A79}"/>
  <bookViews>
    <workbookView xWindow="-120" yWindow="-120" windowWidth="29040" windowHeight="15720" tabRatio="829" xr2:uid="{00000000-000D-0000-FFFF-FFFF00000000}"/>
  </bookViews>
  <sheets>
    <sheet name="tejyunsyo" sheetId="61" r:id="rId1"/>
    <sheet name="hyoushi" sheetId="46" r:id="rId2"/>
    <sheet name="todokede" sheetId="58" r:id="rId3"/>
    <sheet name="BT3" sheetId="64" r:id="rId4"/>
    <sheet name="BT3kisai" sheetId="63" r:id="rId5"/>
  </sheets>
  <definedNames>
    <definedName name="_Key1" hidden="1">#REF!</definedName>
    <definedName name="_key2" hidden="1">#REF!</definedName>
    <definedName name="_Order1" hidden="1">255</definedName>
    <definedName name="_Sort" hidden="1">#REF!</definedName>
    <definedName name="_xlnm.Print_Area" localSheetId="3">'BT3'!$A$1:$J$97</definedName>
    <definedName name="_xlnm.Print_Area" localSheetId="4">BT3kisai!$A$1:$C$19</definedName>
    <definedName name="_xlnm.Print_Area" localSheetId="1">hyoushi!$A$1:$F$29</definedName>
    <definedName name="_xlnm.Print_Area" localSheetId="0">tejyunsyo!$A$1:$I$39</definedName>
    <definedName name="_xlnm.Print_Area" localSheetId="2">todokede!$A$1:$U$46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64" l="1"/>
  <c r="M6" i="64"/>
  <c r="M7" i="64"/>
  <c r="M8" i="64"/>
  <c r="M9" i="64"/>
  <c r="Q9" i="64"/>
  <c r="R9" i="64"/>
  <c r="S9" i="64"/>
  <c r="M10" i="64"/>
  <c r="M11" i="64"/>
  <c r="O11" i="64"/>
  <c r="M12" i="64"/>
  <c r="O12" i="64"/>
  <c r="M15" i="64"/>
  <c r="M16" i="64"/>
  <c r="M19" i="64"/>
  <c r="M20" i="64"/>
  <c r="M21" i="64"/>
  <c r="O21" i="64"/>
  <c r="M23" i="64"/>
  <c r="M24" i="64"/>
  <c r="M25" i="64"/>
  <c r="M26" i="64" a="1"/>
  <c r="M26" i="64" s="1"/>
  <c r="M27" i="64"/>
  <c r="M28" i="64"/>
  <c r="M29" i="64"/>
  <c r="M30" i="64"/>
  <c r="M31" i="64"/>
  <c r="M33" i="64"/>
  <c r="M34" i="64"/>
  <c r="M35" i="64"/>
  <c r="M36" i="64"/>
  <c r="M37" i="64"/>
  <c r="M40" i="64"/>
  <c r="M41" i="64"/>
  <c r="M42" i="64"/>
  <c r="D44" i="64"/>
  <c r="M46" i="64"/>
  <c r="M47" i="64"/>
  <c r="M49" i="64"/>
  <c r="M50" i="64"/>
  <c r="M51" i="64"/>
  <c r="M52" i="64"/>
  <c r="M53" i="64"/>
  <c r="M54" i="64"/>
  <c r="K55" i="64"/>
  <c r="L55" i="64"/>
  <c r="M56" i="64"/>
  <c r="M57" i="64"/>
  <c r="M58" i="64"/>
  <c r="M59" i="64"/>
  <c r="M60" i="64"/>
  <c r="M61" i="64"/>
  <c r="M62" i="64"/>
  <c r="M63" i="64"/>
  <c r="M64" i="64"/>
  <c r="M65" i="64"/>
  <c r="K66" i="64"/>
  <c r="M66" i="64" s="1"/>
  <c r="M67" i="64"/>
  <c r="M68" i="64"/>
  <c r="M69" i="64"/>
  <c r="M71" i="64"/>
  <c r="M72" i="64"/>
  <c r="M73" i="64"/>
  <c r="M74" i="64"/>
  <c r="M75" i="64"/>
  <c r="M76" i="64" a="1"/>
  <c r="M76" i="64" s="1"/>
  <c r="M77" i="64" a="1"/>
  <c r="M77" i="64" s="1"/>
  <c r="M55"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<sst xmlns="http://schemas.openxmlformats.org/spreadsheetml/2006/main" count="281" uniqueCount="232">
  <si>
    <t>施設基準等の定例報告に係る書類の作成について</t>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</si>
  <si>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</si>
  <si>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</si>
  <si>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</si>
  <si>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t>※④の辞退届はＨＰよりダウンロードしてください。</t>
    <phoneticPr fontId="1"/>
  </si>
  <si>
    <t>「②別紙様式３」を作成する。</t>
    <rPh sb="2" eb="4">
      <t>ベッシ</t>
    </rPh>
    <rPh sb="4" eb="6">
      <t>ヨウシキ</t>
    </rPh>
    <rPh sb="9" eb="11">
      <t>サクセイ</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</si>
  <si>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</si>
  <si>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t>
    <rPh sb="0" eb="2">
      <t>ベッシ</t>
    </rPh>
    <phoneticPr fontId="14"/>
  </si>
  <si>
    <t>【保険薬局】</t>
    <rPh sb="1" eb="3">
      <t>ホケン</t>
    </rPh>
    <rPh sb="3" eb="5">
      <t>ヤッキョク</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</si>
  <si>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</si>
  <si>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</si>
  <si>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</si>
  <si>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</si>
  <si>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</si>
  <si>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</si>
  <si>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</si>
  <si>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</si>
  <si>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</si>
  <si>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</si>
  <si>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</si>
  <si>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</si>
  <si>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</si>
  <si>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</si>
  <si>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</si>
  <si>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</si>
  <si>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別紙３－２</t>
    <rPh sb="0" eb="2">
      <t>ベッシ</t>
    </rPh>
    <phoneticPr fontId="1"/>
  </si>
  <si>
    <t>　施設基準の届出の確認について（報告）</t>
    <phoneticPr fontId="1"/>
  </si>
  <si>
    <t>　　８月１日現在、貴薬局が届け出ている施設基準について、次の「ア」または「イ」のいずれに該当するかご確認ください。</t>
    <phoneticPr fontId="1"/>
  </si>
  <si>
    <t>ア　届け出ている施設基準のすべてについて、要件を満た
　している場合</t>
    <rPh sb="24" eb="25">
      <t>ミ</t>
    </rPh>
    <phoneticPr fontId="1"/>
  </si>
  <si>
    <t>提出不要</t>
    <phoneticPr fontId="1"/>
  </si>
  <si>
    <t>イ　届け出ている施設基準のうち、要件を満たしていないものがある場合</t>
    <phoneticPr fontId="1"/>
  </si>
  <si>
    <t>下の報告欄の</t>
    <phoneticPr fontId="1"/>
  </si>
  <si>
    <t>　　 枠 内 　　　</t>
    <phoneticPr fontId="1"/>
  </si>
  <si>
    <t>に要件を満たしていない施設基準名を記入のうえ、</t>
    <phoneticPr fontId="1"/>
  </si>
  <si>
    <r>
      <rPr>
        <b/>
        <sz val="12"/>
        <rFont val="ＭＳ Ｐゴシック"/>
        <family val="3"/>
        <charset val="128"/>
      </rPr>
      <t>　提出</t>
    </r>
    <r>
      <rPr>
        <sz val="12"/>
        <rFont val="ＭＳ Ｐゴシック"/>
        <family val="3"/>
        <charset val="128"/>
      </rPr>
      <t>してください。</t>
    </r>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</si>
  <si>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</si>
  <si>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</si>
  <si>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※記入した施設基準については、併せて「辞退届」を提出してください。</t>
    <phoneticPr fontId="1"/>
  </si>
  <si>
    <t>令和　　　年　　　月　　　日</t>
  </si>
  <si>
    <t>東北厚生局長　殿</t>
  </si>
  <si>
    <t>保険薬局　：　保険薬局コード　　　　　　　　　　</t>
  </si>
  <si>
    <t>所在地</t>
  </si>
  <si>
    <t>名　称</t>
  </si>
  <si>
    <t>開設者　　</t>
  </si>
  <si>
    <t>電話番号　</t>
    <phoneticPr fontId="1"/>
  </si>
  <si>
    <t>　　　　　―　　　　  ―　 　　　（担当：　　　　　　）　</t>
  </si>
  <si>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</si>
  <si>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</si>
  <si>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都道府県名</t>
    <rPh sb="0" eb="4">
      <t>トドウフケン</t>
    </rPh>
    <rPh sb="4" eb="5">
      <t>メイ</t>
    </rPh>
    <phoneticPr fontId="14"/>
  </si>
  <si>
    <t>　 薬局コード</t>
    <rPh sb="2" eb="4">
      <t>ヤッキョク</t>
    </rPh>
    <phoneticPr fontId="14"/>
  </si>
  <si>
    <t>　</t>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</si>
  <si>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</si>
  <si>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</si>
  <si>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</si>
  <si>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</si>
  <si>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</si>
  <si>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</si>
  <si>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</si>
  <si>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</si>
  <si>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</si>
  <si>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　　　　　　非該当</t>
    <rPh sb="6" eb="9">
      <t>ヒガイトウ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</si>
  <si>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</si>
  <si>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</si>
  <si>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</si>
  <si>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</si>
  <si>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</si>
  <si>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</si>
  <si>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</si>
  <si>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</si>
  <si>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</si>
  <si>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</si>
  <si>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</si>
  <si>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</si>
  <si>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</si>
  <si>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</si>
  <si>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</si>
  <si>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</si>
  <si>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</si>
  <si>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t>②　１月あたりの処方箋受付回数</t>
    <rPh sb="3" eb="4">
      <t>ツキ</t>
    </rPh>
    <rPh sb="8" eb="11">
      <t>ショホウセン</t>
    </rPh>
    <rPh sb="11" eb="13">
      <t>ウケツケ</t>
    </rPh>
    <rPh sb="13" eb="15">
      <t>カイスウ</t>
    </rPh>
    <phoneticPr fontId="14"/>
  </si>
  <si>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</si>
  <si>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</si>
  <si>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</si>
  <si>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</si>
  <si>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</si>
  <si>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</si>
  <si>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</si>
  <si>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</si>
  <si>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ア 所属するグループ名（※調剤基本料の区分によらず、所属するグループがある全ての保険薬局が回答）</t>
    <phoneticPr fontId="14"/>
  </si>
  <si>
    <t>（※④を「あり」と記入した場合に記入）</t>
    <rPh sb="9" eb="11">
      <t>キニュウ</t>
    </rPh>
    <rPh sb="13" eb="15">
      <t>バアイ</t>
    </rPh>
    <rPh sb="16" eb="18">
      <t>キニュウ</t>
    </rPh>
    <phoneticPr fontId="14"/>
  </si>
  <si>
    <t>イ 同一グループ内の保険薬局の数（当該保険薬局を含む）</t>
    <phoneticPr fontId="14"/>
  </si>
  <si>
    <t>ウ グループ内の1月あたりの処方箋受付回数の合計</t>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</si>
  <si>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</si>
  <si>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</si>
  <si>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</si>
  <si>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</si>
  <si>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　　　　　　　あり</t>
    <phoneticPr fontId="14"/>
  </si>
  <si>
    <t>なし</t>
    <phoneticPr fontId="14"/>
  </si>
  <si>
    <t>（※⑤を「あり」と記入した場合に記入）</t>
    <rPh sb="9" eb="11">
      <t>キニュウ</t>
    </rPh>
    <rPh sb="13" eb="15">
      <t>バアイ</t>
    </rPh>
    <rPh sb="16" eb="18">
      <t>キニュウ</t>
    </rPh>
    <phoneticPr fontId="14"/>
  </si>
  <si>
    <t>・ 賃貸借取引等がある保険医療機関の種別</t>
    <phoneticPr fontId="14"/>
  </si>
  <si>
    <t>・ 賃貸借取引等がある保険医療機関の名称</t>
    <rPh sb="18" eb="20">
      <t>メイショウ</t>
    </rPh>
    <phoneticPr fontId="14"/>
  </si>
  <si>
    <t>・ 賃貸借取引等がある保険医療機関に係る処方箋集中率</t>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</si>
  <si>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</si>
  <si>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</si>
  <si>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</si>
  <si>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</si>
  <si>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該当</t>
  </si>
  <si>
    <t>非該当</t>
    <rPh sb="0" eb="3">
      <t>ヒガイトウ</t>
    </rPh>
    <phoneticPr fontId="14"/>
  </si>
  <si>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</si>
  <si>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</si>
  <si>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</si>
  <si>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</si>
  <si>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</si>
  <si>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</si>
  <si>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t>ア 妥結率が5割以下の保険薬局への該当</t>
    <phoneticPr fontId="14"/>
  </si>
  <si>
    <t>　　　　　　　　該当</t>
    <rPh sb="8" eb="10">
      <t>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</si>
  <si>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</si>
  <si>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</si>
  <si>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</si>
  <si>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</si>
  <si>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</si>
  <si>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</si>
  <si>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届出している</t>
    <rPh sb="8" eb="10">
      <t>トドケデ</t>
    </rPh>
    <phoneticPr fontId="14"/>
  </si>
  <si>
    <t>　　　　　　届出していない</t>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</si>
  <si>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</si>
  <si>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</si>
  <si>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</si>
  <si>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</si>
  <si>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</si>
  <si>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</si>
  <si>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</si>
  <si>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</si>
  <si>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</si>
  <si>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</si>
  <si>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</si>
  <si>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４．連携強化加算</t>
    <rPh sb="2" eb="4">
      <t>レンケイ</t>
    </rPh>
    <rPh sb="4" eb="6">
      <t>キョウカ</t>
    </rPh>
    <rPh sb="6" eb="8">
      <t>カサン</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</si>
  <si>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</si>
  <si>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</si>
  <si>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</si>
  <si>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</si>
  <si>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　 加算３</t>
    <phoneticPr fontId="14"/>
  </si>
  <si>
    <t>　　届出していない</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</si>
  <si>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</si>
  <si>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rPh sb="0" eb="2">
      <t>ガイトウ</t>
    </rPh>
    <phoneticPr fontId="14"/>
  </si>
  <si>
    <t>② 新指標の割合（小数点以下切り捨て）</t>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</si>
  <si>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</si>
  <si>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</si>
  <si>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</si>
  <si>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</si>
  <si>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</si>
  <si>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</si>
  <si>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</si>
  <si>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</si>
  <si>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</si>
  <si>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</si>
  <si>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</si>
  <si>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</si>
  <si>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</si>
  <si>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</si>
  <si>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</si>
  <si>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</si>
  <si>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</si>
  <si>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</si>
  <si>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</si>
  <si>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</si>
  <si>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</si>
  <si>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</si>
  <si>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</si>
  <si>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</si>
  <si>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</si>
  <si>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</si>
  <si>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</si>
  <si>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</si>
  <si>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</si>
  <si>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① 特定薬剤管理指導加算２</t>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</si>
  <si>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</si>
  <si>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③ 注13で規定する厚生労働大臣が定める保険薬局（手帳の活用実績が少ない保険薬局）への該当</t>
    <phoneticPr fontId="14"/>
  </si>
  <si>
    <t>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</si>
  <si>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</si>
  <si>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前年５月から本年４月までの平均（小数点以下四捨五入）</t>
    <rPh sb="0" eb="2">
      <t>ゼンネン</t>
    </rPh>
    <rPh sb="3" eb="4">
      <t>ガツ</t>
    </rPh>
    <rPh sb="6" eb="8">
      <t>ホンネン</t>
    </rPh>
    <rPh sb="9" eb="10">
      <t>ガツ</t>
    </rPh>
    <rPh sb="13" eb="15">
      <t>ヘイキン</t>
    </rPh>
    <phoneticPr fontId="14"/>
  </si>
  <si>
    <t>直近３ヶ月の平均(左記が50%以下の場合のみ記入（小数点以下四捨五入））</t>
    <phoneticPr fontId="14"/>
  </si>
  <si>
    <t>10.</t>
    <phoneticPr fontId="14"/>
  </si>
  <si>
    <t>かかりつけ薬剤師指導料及びかかりつけ薬剤師包括管理料</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</si>
  <si>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</si>
  <si>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</si>
  <si>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</si>
  <si>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</si>
  <si>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</si>
  <si>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</si>
  <si>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</si>
  <si>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</si>
  <si>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</si>
  <si>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</si>
  <si>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</si>
  <si>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</si>
  <si>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</si>
  <si>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</si>
  <si>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</si>
  <si>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</si>
  <si>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</si>
  <si>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</si>
  <si>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</si>
  <si>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t>薬局</t>
    <rPh sb="0" eb="2">
      <t>ヤッキョク</t>
    </rPh>
    <phoneticPr fontId="1"/>
  </si>
  <si>
    <t>保険医療機関の所在地及び名称等</t>
    <rPh sb="0" eb="2">
      <t>ホケン</t>
    </rPh>
    <rPh sb="2" eb="4">
      <t>イリョウ</t>
    </rPh>
    <rPh sb="4" eb="6">
      <t>キカン</t>
    </rPh>
    <rPh sb="7" eb="10">
      <t>ショザイチ</t>
    </rPh>
    <rPh sb="10" eb="11">
      <t>オヨ</t>
    </rPh>
    <rPh sb="12" eb="14">
      <t>メイショウ</t>
    </rPh>
    <rPh sb="14" eb="15">
      <t>トウ</t>
    </rPh>
    <phoneticPr fontId="14"/>
  </si>
  <si>
    <t>医療機関コード</t>
    <rPh sb="0" eb="2">
      <t>イリョウ</t>
    </rPh>
    <rPh sb="2" eb="4">
      <t>キカン</t>
    </rPh>
    <phoneticPr fontId="14"/>
  </si>
  <si>
    <t>（令和７年８月１日現在）</t>
    <rPh sb="1" eb="2">
      <t>レイ</t>
    </rPh>
    <rPh sb="2" eb="3">
      <t>ワ</t>
    </rPh>
    <rPh sb="4" eb="5">
      <t>ネン</t>
    </rPh>
    <rPh sb="6" eb="7">
      <t>ガツ</t>
    </rPh>
    <rPh sb="8" eb="9">
      <t>ヒ</t>
    </rPh>
    <rPh sb="9" eb="11">
      <t>ゲンザイ</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</si>
  <si>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令和７年４月30日（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</si>
  <si>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① 令和７年５月から７月における勤務状況に基づき、当該薬局に勤務している全保険薬剤師の数
　（非常勤の保険薬剤師は常勤換算）</t>
    <phoneticPr fontId="14"/>
  </si>
  <si>
    <t>実人員→</t>
    <rPh sb="0" eb="3">
      <t>ジツジンイン</t>
    </rPh>
    <phoneticPr fontId="14"/>
  </si>
  <si>
    <t>常勤換算→</t>
    <rPh sb="0" eb="2">
      <t>ジョウキン</t>
    </rPh>
    <rPh sb="2" eb="4">
      <t>カンサン</t>
    </rPh>
    <phoneticPr fontId="14"/>
  </si>
  <si>
    <t>自動判定なし</t>
    <rPh sb="0" eb="2">
      <t>ジドウ</t>
    </rPh>
    <rPh sb="2" eb="4">
      <t>ハンテイ</t>
    </rPh>
    <phoneticPr fontId="14"/>
  </si>
  <si>
    <t>平成28年９月30日以前
（該当する場合は
ア～オのチェック不要）
該当</t>
    <rPh sb="18" eb="20">
      <t>バアイ</t>
    </rPh>
    <rPh sb="36" eb="38">
      <t>ガイトウ</t>
    </rPh>
    <phoneticPr fontId="14"/>
  </si>
  <si>
    <t>基本診療料の施設基準等の別表第六の二の所在する保険薬局への該当</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</si>
  <si>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r>
      <t>５．後発医薬品調剤体制加算
　　</t>
    </r>
    <r>
      <rPr>
        <sz val="9"/>
        <rFont val="ＭＳ Ｐゴシック"/>
        <family val="3"/>
        <charset val="128"/>
      </rPr>
      <t>（※「届出していない」場合も①～④の記入が必要）</t>
    </r>
    <phoneticPr fontId="14"/>
  </si>
  <si>
    <r>
      <t xml:space="preserve">６．在宅薬学総合体制加算
</t>
    </r>
    <r>
      <rPr>
        <sz val="9"/>
        <rFont val="ＭＳ Ｐゴシック"/>
        <family val="3"/>
        <charset val="128"/>
      </rPr>
      <t>　　（※「届出していない」場合も②・④の記入が必要）</t>
    </r>
    <rPh sb="2" eb="4">
      <t>ザイタク</t>
    </rPh>
    <rPh sb="4" eb="6">
      <t>ヤクガク</t>
    </rPh>
    <rPh sb="6" eb="8">
      <t>ソウゴウ</t>
    </rPh>
    <rPh sb="8" eb="10">
      <t>タイセイ</t>
    </rPh>
    <rPh sb="10" eb="11">
      <t>カ</t>
    </rPh>
    <phoneticPr fontId="14"/>
  </si>
  <si>
    <t>③「在宅患者訪問薬剤管理指導料（在宅患者オンライン薬剤管理指導料を除く）」(医療保険)の回数と患者数</t>
    <rPh sb="44" eb="46">
      <t>カイスウ</t>
    </rPh>
    <rPh sb="47" eb="49">
      <t>カンジャ</t>
    </rPh>
    <rPh sb="49" eb="50">
      <t>スウ</t>
    </rPh>
    <phoneticPr fontId="14"/>
  </si>
  <si>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</si>
  <si>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訂正を行う場合に、訂正印は不要であること。</t>
    <rPh sb="0" eb="2">
      <t>テイセイ</t>
    </rPh>
    <rPh sb="3" eb="4">
      <t>オコナ</t>
    </rPh>
    <rPh sb="5" eb="7">
      <t>バアイ</t>
    </rPh>
    <rPh sb="9" eb="12">
      <t>テイセイイン</t>
    </rPh>
    <rPh sb="13" eb="15">
      <t>フヨウ</t>
    </rPh>
    <phoneticPr fontId="14"/>
  </si>
  <si>
    <t xml:space="preserve">保険薬剤師数、事務職員数には、８月１日現在に当該薬局に在籍する者を計上すること。
・８月１日の欠勤者は在籍する者として計上すること。また、８月１日の採用者は計上するが、退職者は計上しない。
・当該薬局で所定労働時間の定めのない非常勤保険薬剤師（休暇等に対応するため登録している者）については、計上しない。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5" eb="56">
      <t>シャ</t>
    </rPh>
    <rPh sb="59" eb="61">
      <t>ケイジョウ</t>
    </rPh>
    <rPh sb="70" eb="71">
      <t>ガツ</t>
    </rPh>
    <rPh sb="72" eb="73">
      <t>ニチ</t>
    </rPh>
    <rPh sb="74" eb="77">
      <t>サイヨウシャ</t>
    </rPh>
    <rPh sb="78" eb="80">
      <t>ケイジョウ</t>
    </rPh>
    <rPh sb="84" eb="87">
      <t>タイショクシャ</t>
    </rPh>
    <rPh sb="88" eb="90">
      <t>ケイジョウ</t>
    </rPh>
    <rPh sb="146" eb="148">
      <t>ケイジョウ</t>
    </rPh>
    <phoneticPr fontId="14"/>
  </si>
  <si>
    <r>
      <t>常勤換算については、下記のとおり常勤換算数を計算し、それぞれの欄に記入すること。その際、小数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第一位までを計上すること。
・常勤の職員の常勤換算数は「1.0人」とする。
・非常勤職員の常勤換算数は、以下の計算式により計算する。ただし、１人の従事者について、算出した数値が1.0を超える場合は、「1.0人」、0.1に満たない場合は「0.1人」として計算すること。
　当該非常勤職員の所定労働時間／当該保険薬局において定めている常勤職員の所定労働時間</t>
    </r>
    <rPh sb="0" eb="4">
      <t>ジョウキンカンサン</t>
    </rPh>
    <rPh sb="10" eb="12">
      <t>カキ</t>
    </rPh>
    <rPh sb="16" eb="20">
      <t>ジョウキンカンサン</t>
    </rPh>
    <rPh sb="20" eb="21">
      <t>スウ</t>
    </rPh>
    <rPh sb="22" eb="24">
      <t>ケイサン</t>
    </rPh>
    <rPh sb="31" eb="32">
      <t>ラン</t>
    </rPh>
    <rPh sb="33" eb="35">
      <t>キニュウ</t>
    </rPh>
    <rPh sb="42" eb="43">
      <t>サイ</t>
    </rPh>
    <rPh sb="44" eb="47">
      <t>ショウスウテン</t>
    </rPh>
    <rPh sb="47" eb="48">
      <t>ダイ</t>
    </rPh>
    <rPh sb="48" eb="49">
      <t>２</t>
    </rPh>
    <rPh sb="49" eb="50">
      <t>イ</t>
    </rPh>
    <rPh sb="51" eb="55">
      <t>シシャゴニュウ</t>
    </rPh>
    <rPh sb="57" eb="60">
      <t>ショウスウテン</t>
    </rPh>
    <rPh sb="60" eb="61">
      <t>ダイ</t>
    </rPh>
    <rPh sb="61" eb="62">
      <t>１</t>
    </rPh>
    <rPh sb="62" eb="63">
      <t>イ</t>
    </rPh>
    <rPh sb="66" eb="68">
      <t>ケイジョウ</t>
    </rPh>
    <rPh sb="75" eb="77">
      <t>ジョウキン</t>
    </rPh>
    <rPh sb="78" eb="80">
      <t>ショクイン</t>
    </rPh>
    <rPh sb="81" eb="83">
      <t>ジョウキン</t>
    </rPh>
    <rPh sb="83" eb="85">
      <t>カンサン</t>
    </rPh>
    <rPh sb="85" eb="86">
      <t>スウ</t>
    </rPh>
    <rPh sb="99" eb="102">
      <t>ヒジョウキン</t>
    </rPh>
    <rPh sb="102" eb="104">
      <t>ショクイン</t>
    </rPh>
    <rPh sb="105" eb="107">
      <t>ジョウキン</t>
    </rPh>
    <rPh sb="107" eb="109">
      <t>カンサン</t>
    </rPh>
    <rPh sb="109" eb="110">
      <t>スウ</t>
    </rPh>
    <rPh sb="112" eb="114">
      <t>イカ</t>
    </rPh>
    <rPh sb="115" eb="118">
      <t>ケイサンシキ</t>
    </rPh>
    <rPh sb="121" eb="123">
      <t>ケイサン</t>
    </rPh>
    <rPh sb="195" eb="197">
      <t>トウガイ</t>
    </rPh>
    <rPh sb="197" eb="200">
      <t>ヒジョウキン</t>
    </rPh>
    <rPh sb="200" eb="202">
      <t>ショクイン</t>
    </rPh>
    <rPh sb="203" eb="205">
      <t>ショテイ</t>
    </rPh>
    <rPh sb="205" eb="207">
      <t>ロウドウ</t>
    </rPh>
    <rPh sb="207" eb="209">
      <t>ジカン</t>
    </rPh>
    <rPh sb="210" eb="212">
      <t>トウガイ</t>
    </rPh>
    <rPh sb="212" eb="214">
      <t>ホケン</t>
    </rPh>
    <rPh sb="214" eb="216">
      <t>ヤッキョク</t>
    </rPh>
    <rPh sb="220" eb="221">
      <t>サダ</t>
    </rPh>
    <rPh sb="225" eb="227">
      <t>ジョウキン</t>
    </rPh>
    <rPh sb="227" eb="229">
      <t>ショクイン</t>
    </rPh>
    <rPh sb="230" eb="232">
      <t>ショテイ</t>
    </rPh>
    <rPh sb="232" eb="234">
      <t>ロウドウ</t>
    </rPh>
    <rPh sb="234" eb="236">
      <t>ジカン</t>
    </rPh>
    <phoneticPr fontId="14"/>
  </si>
  <si>
    <t>「1.調剤基本料」欄の各項目は施設基準に定められた期間及び計算方法で算出される値を記入すること(別紙様式3参考を参照)。
なお、定められた方法で計算できない項目については、特に断りがある場合を除き、「０」と記入すること。</t>
    <rPh sb="86" eb="87">
      <t>トク</t>
    </rPh>
    <rPh sb="88" eb="89">
      <t>コトワ</t>
    </rPh>
    <rPh sb="93" eb="95">
      <t>バアイ</t>
    </rPh>
    <rPh sb="96" eb="97">
      <t>ノゾ</t>
    </rPh>
    <phoneticPr fontId="14"/>
  </si>
  <si>
    <t xml:space="preserve">「1.調剤基本料」欄の③保険医療機関に係る処方箋集中率については、第１位～第３位まで全て記入すること。なお、該当がない場合には「０」と記入すること。
</t>
    <rPh sb="3" eb="8">
      <t>チョウザイキホンリョウ</t>
    </rPh>
    <rPh sb="9" eb="10">
      <t>ラン</t>
    </rPh>
    <rPh sb="12" eb="14">
      <t>ホケン</t>
    </rPh>
    <rPh sb="14" eb="16">
      <t>イリョウ</t>
    </rPh>
    <rPh sb="16" eb="18">
      <t>キカン</t>
    </rPh>
    <rPh sb="19" eb="20">
      <t>カカ</t>
    </rPh>
    <rPh sb="21" eb="24">
      <t>ショホウセン</t>
    </rPh>
    <rPh sb="24" eb="27">
      <t>シュウチュウリツ</t>
    </rPh>
    <rPh sb="33" eb="34">
      <t>ダイ</t>
    </rPh>
    <rPh sb="35" eb="36">
      <t>クライ</t>
    </rPh>
    <rPh sb="37" eb="38">
      <t>ダイ</t>
    </rPh>
    <rPh sb="39" eb="40">
      <t>イ</t>
    </rPh>
    <rPh sb="42" eb="43">
      <t>スベ</t>
    </rPh>
    <rPh sb="44" eb="46">
      <t>キニュウ</t>
    </rPh>
    <rPh sb="54" eb="56">
      <t>ガイトウ</t>
    </rPh>
    <rPh sb="59" eb="61">
      <t>バアイ</t>
    </rPh>
    <rPh sb="67" eb="69">
      <t>キニュウ</t>
    </rPh>
    <phoneticPr fontId="14"/>
  </si>
  <si>
    <t>「1.調剤基本料」欄の④における「同一グループ」の基準については、別紙様式3参考「第88の２　調剤基本料２」（６）（７）を参照のこと。</t>
    <rPh sb="3" eb="8">
      <t>チョウザイキホンリョウ</t>
    </rPh>
    <rPh sb="9" eb="10">
      <t>ラン</t>
    </rPh>
    <rPh sb="17" eb="19">
      <t>ドウイツ</t>
    </rPh>
    <rPh sb="25" eb="27">
      <t>キジュン</t>
    </rPh>
    <rPh sb="33" eb="35">
      <t>ベッシ</t>
    </rPh>
    <rPh sb="35" eb="37">
      <t>ヨウシキ</t>
    </rPh>
    <rPh sb="38" eb="40">
      <t>サンコウ</t>
    </rPh>
    <rPh sb="61" eb="63">
      <t>サンショウ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</si>
  <si>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本年５月２日以降に新規指定を受けた場合等、直近3か月間の実績がない保険薬局への該当」の該当を選択すること。
その際、「後発医薬品の出荷停止等を踏まえた診療報酬上の臨時的な取扱いについて」（令和７年３月７日事務連絡）、「令和7年度薬価改定に伴う診療報酬上の臨時的な取扱いに係る追加対応について」（令和7年5月26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65" eb="167">
      <t>センタク</t>
    </rPh>
    <rPh sb="176" eb="177">
      <t>サイ</t>
    </rPh>
    <rPh sb="255" eb="256">
      <t>カカ</t>
    </rPh>
    <rPh sb="257" eb="259">
      <t>ツイカ</t>
    </rPh>
    <rPh sb="259" eb="261">
      <t>タイオウ</t>
    </rPh>
    <rPh sb="297" eb="298">
      <t>ニュウ</t>
    </rPh>
    <phoneticPr fontId="14"/>
  </si>
  <si>
    <r>
      <t>「5.後発医薬品調剤体制加算」欄の⑤「調剤基本料の注８に規定する厚生労働大臣が定める保険薬局」については、別紙様式3参考「第94　調剤基本料の注８に規定する厚生労働大臣が定める保険薬局」を参照のこと。</t>
    </r>
    <r>
      <rPr>
        <strike/>
        <sz val="10"/>
        <rFont val="ＭＳ Ｐゴシック"/>
        <family val="3"/>
        <charset val="128"/>
      </rPr>
      <t xml:space="preserve">
</t>
    </r>
    <phoneticPr fontId="14"/>
  </si>
  <si>
    <t>「6.在宅薬学総合体制加算」欄の①について、施設基準通知（２）アに適合する場合は「ア．がん末期などターミナルケアに対する体制」に、通知（２）イに適合する場合は「イ．小児在宅患者に対する体制」に、それぞれ☑を選択すること。通知（２）ア及びイ両方に適合する場合は、「ア」「イ」両方に☑を選択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6" eb="28">
      <t>ツウチ</t>
    </rPh>
    <rPh sb="33" eb="35">
      <t>テキゴウ</t>
    </rPh>
    <rPh sb="37" eb="39">
      <t>バアイ</t>
    </rPh>
    <rPh sb="65" eb="67">
      <t>ツウチ</t>
    </rPh>
    <rPh sb="72" eb="74">
      <t>テキゴウ</t>
    </rPh>
    <rPh sb="76" eb="78">
      <t>バアイ</t>
    </rPh>
    <rPh sb="103" eb="105">
      <t>センタク</t>
    </rPh>
    <rPh sb="110" eb="112">
      <t>ツウチ</t>
    </rPh>
    <rPh sb="116" eb="117">
      <t>オヨ</t>
    </rPh>
    <rPh sb="119" eb="121">
      <t>リョウホウ</t>
    </rPh>
    <rPh sb="122" eb="124">
      <t>テキゴウ</t>
    </rPh>
    <rPh sb="126" eb="128">
      <t>バアイ</t>
    </rPh>
    <rPh sb="136" eb="138">
      <t>リョウホウ</t>
    </rPh>
    <rPh sb="142" eb="144">
      <t>センタク</t>
    </rPh>
    <rPh sb="158" eb="160">
      <t>キサイ</t>
    </rPh>
    <rPh sb="170" eb="171">
      <t>オヨ</t>
    </rPh>
    <rPh sb="179" eb="189">
      <t>ザイタクヤクガクソウゴウタイセイカサン</t>
    </rPh>
    <rPh sb="190" eb="192">
      <t>トドケデ</t>
    </rPh>
    <rPh sb="193" eb="195">
      <t>ウム</t>
    </rPh>
    <rPh sb="196" eb="197">
      <t>カカ</t>
    </rPh>
    <rPh sb="215" eb="217">
      <t>ザイタク</t>
    </rPh>
    <rPh sb="217" eb="219">
      <t>カンジャ</t>
    </rPh>
    <rPh sb="224" eb="226">
      <t>ヤクザイ</t>
    </rPh>
    <rPh sb="226" eb="228">
      <t>カンリ</t>
    </rPh>
    <rPh sb="237" eb="239">
      <t>イリョウ</t>
    </rPh>
    <rPh sb="239" eb="241">
      <t>ホケン</t>
    </rPh>
    <rPh sb="283" eb="285">
      <t>ジョウホウ</t>
    </rPh>
    <rPh sb="285" eb="287">
      <t>ツウシン</t>
    </rPh>
    <rPh sb="287" eb="289">
      <t>キキ</t>
    </rPh>
    <rPh sb="290" eb="291">
      <t>モチ</t>
    </rPh>
    <rPh sb="293" eb="295">
      <t>バアイ</t>
    </rPh>
    <rPh sb="296" eb="297">
      <t>ノゾ</t>
    </rPh>
    <rPh sb="304" eb="305">
      <t>オヨ</t>
    </rPh>
    <phoneticPr fontId="14"/>
  </si>
  <si>
    <t>「8．無菌製剤処理加算」の欄の②は、当該保険薬局内に設置するもの全てに☑を記入すること。</t>
    <rPh sb="13" eb="14">
      <t>ラン</t>
    </rPh>
    <rPh sb="18" eb="20">
      <t>トウガイ</t>
    </rPh>
    <rPh sb="20" eb="22">
      <t>ホケン</t>
    </rPh>
    <rPh sb="22" eb="24">
      <t>ヤッキョク</t>
    </rPh>
    <rPh sb="24" eb="25">
      <t>ナイ</t>
    </rPh>
    <rPh sb="26" eb="28">
      <t>セッチ</t>
    </rPh>
    <rPh sb="32" eb="33">
      <t>スベ</t>
    </rPh>
    <rPh sb="37" eb="39">
      <t>キニュウ</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</si>
  <si>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本年５月２日以降に新規指定を受けた場合等、直近3か月間の実績がない保険薬局への該当」の該当を選択すること。
</t>
    <rPh sb="12" eb="13">
      <t>ラン</t>
    </rPh>
    <rPh sb="19" eb="21">
      <t>テイジ</t>
    </rPh>
    <rPh sb="40" eb="41">
      <t>ホン</t>
    </rPh>
    <rPh sb="77" eb="79">
      <t>ジッセキ</t>
    </rPh>
    <rPh sb="88" eb="90">
      <t>バアイ</t>
    </rPh>
    <rPh sb="137" eb="139">
      <t>ガイトウ</t>
    </rPh>
    <rPh sb="140" eb="142">
      <t>センタク</t>
    </rPh>
    <phoneticPr fontId="14"/>
  </si>
  <si>
    <r>
      <t>「10.かかりつけ薬剤師指導料及びかかりつけ薬剤師包括管理料」欄の①「令和7年５月から７月における勤務状況に基づき、当該薬局に勤務している全保険薬剤師の数（非常勤の保険薬剤師は常勤換算）」については 、以下の（イ）及び（ロ）により小数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第一位まで算出すること。（令和7年５月から７月において保険薬剤師の出入があった場合においても、勤務時間から常勤換算すること。）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</si>
  <si>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福島県</t>
    <rPh sb="0" eb="3">
      <t>フクシマケン</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</si>
  <si>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印刷の上、東北厚生局福島事務所までご提出ください。</t>
    </r>
    <rPh sb="3" eb="5">
      <t>ヒツヨウ</t>
    </rPh>
    <rPh sb="6" eb="8">
      <t>テイシュツ</t>
    </rPh>
    <rPh sb="8" eb="10">
      <t>ヨウシキ</t>
    </rPh>
    <rPh sb="11" eb="13">
      <t>カタメン</t>
    </rPh>
    <rPh sb="24" eb="26">
      <t>フクシマ</t>
    </rPh>
    <rPh sb="26" eb="28">
      <t>ジム</t>
    </rPh>
    <rPh sb="28" eb="29">
      <t>ショ</t>
    </rPh>
    <phoneticPr fontId="1"/>
  </si>
  <si>
    <r>
      <t>印刷した提出物を東北厚生局福島事務所へ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8">
      <t>フクシマジムショ</t>
    </rPh>
    <rPh sb="19" eb="21">
      <t>ユウソウ</t>
    </rPh>
    <rPh sb="22" eb="24">
      <t>テイシュツ</t>
    </rPh>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</si>
  <si>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・「10①令和７年５月から７月における勤務状況に基づき、当該薬局に勤務している全保険薬剤師の数」欄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</si>
</sst>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_ "/>
    <numFmt numFmtId="179" formatCode="0.0_);[Red]\(0.0\)"/>
    <numFmt numFmtId="180" formatCode="0.0_ "/>
    <numFmt numFmtId="181" formatCode="0.0"/>
  </numFmts>
  <fonts count="6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
      <sz val="11"/>
      <color rgb="FF000000"/>
      <name val="ＭＳ Ｐゴシック"/>
      <family val="3"/>
      <charset val="128"/>
    </font>
    <font>
      <sz val="9"/>
      <color rgb="FF000000"/>
      <name val="Meiryo UI"/>
      <family val="3"/>
      <charset val="128"/>
    </font>
    <font>
      <b/>
      <sz val="11"/>
      <name val="ＭＳ Ｐゴシック"/>
      <family val="3"/>
      <charset val="128"/>
    </font>
    <font>
      <u/>
      <sz val="11"/>
      <name val="ＭＳ ゴシック"/>
      <family val="3"/>
      <charset val="128"/>
    </font>
    <font>
      <strike/>
      <sz val="10"/>
      <color rgb="FF00B05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64">
    <xf numFmtId="0" fontId="0" fillId="0" borderId="0" xfId="0">
      <alignment vertical="center"/>
    </xf>
    <xf numFmtId="0" fontId="2" fillId="0" borderId="0" xfId="0" applyFont="1">
      <alignment vertical="center"/>
    </xf>
    <xf numFmtId="0" fontId="8"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7" fillId="0" borderId="0" xfId="1" applyFont="1" applyAlignment="1">
      <alignment vertical="center"/>
    </xf>
    <xf numFmtId="0" fontId="8" fillId="0" borderId="6" xfId="1" applyFont="1" applyBorder="1" applyAlignment="1">
      <alignment vertical="center"/>
    </xf>
    <xf numFmtId="0" fontId="20" fillId="0" borderId="0" xfId="0" applyFont="1">
      <alignment vertical="center"/>
    </xf>
    <xf numFmtId="0" fontId="13" fillId="0" borderId="29" xfId="1" applyFont="1" applyBorder="1" applyAlignment="1">
      <alignment vertical="center"/>
    </xf>
    <xf numFmtId="0" fontId="8" fillId="0" borderId="30" xfId="1" applyFont="1" applyBorder="1" applyAlignment="1">
      <alignment vertical="center"/>
    </xf>
    <xf numFmtId="0" fontId="23" fillId="0" borderId="0" xfId="0" applyFont="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lignment vertical="center"/>
    </xf>
    <xf numFmtId="0" fontId="6" fillId="0" borderId="0" xfId="5" applyAlignment="1">
      <alignment horizontal="left" vertical="center" shrinkToFit="1"/>
    </xf>
    <xf numFmtId="0" fontId="6" fillId="0" borderId="0" xfId="5" applyAlignment="1">
      <alignment horizontal="right" vertical="center" shrinkToFit="1"/>
    </xf>
    <xf numFmtId="0" fontId="6" fillId="0" borderId="0" xfId="5" applyAlignment="1">
      <alignment horizontal="left" vertical="center" indent="1" shrinkToFit="1"/>
    </xf>
    <xf numFmtId="0" fontId="6" fillId="0" borderId="0" xfId="5"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Alignment="1">
      <alignment horizontal="left" vertical="center" indent="2"/>
    </xf>
    <xf numFmtId="0" fontId="25" fillId="0" borderId="0" xfId="5" applyFont="1" applyAlignment="1">
      <alignment horizontal="left" vertical="center" indent="2"/>
    </xf>
    <xf numFmtId="0" fontId="6" fillId="0" borderId="0" xfId="5" applyAlignment="1">
      <alignment horizontal="left" vertical="center" indent="3"/>
    </xf>
    <xf numFmtId="0" fontId="25" fillId="0" borderId="0" xfId="5" applyFont="1" applyAlignment="1">
      <alignment horizontal="left" vertical="center" indent="3"/>
    </xf>
    <xf numFmtId="0" fontId="6" fillId="0" borderId="0" xfId="5"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7" xfId="5" applyFont="1" applyBorder="1" applyAlignment="1">
      <alignment horizontal="left" vertical="center" wrapText="1" indent="1"/>
    </xf>
    <xf numFmtId="0" fontId="25" fillId="0" borderId="27"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7" xfId="5" applyFont="1" applyBorder="1" applyAlignment="1">
      <alignment horizontal="left" vertical="center" indent="1" shrinkToFit="1"/>
    </xf>
    <xf numFmtId="0" fontId="6" fillId="0" borderId="18" xfId="5"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Alignment="1">
      <alignment horizontal="distributed" vertical="center" indent="1"/>
    </xf>
    <xf numFmtId="0" fontId="25" fillId="0" borderId="0" xfId="5" applyFont="1" applyAlignment="1">
      <alignment horizontal="left" vertical="center" indent="1" shrinkToFit="1"/>
    </xf>
    <xf numFmtId="0" fontId="28" fillId="0" borderId="0" xfId="5" applyFont="1" applyAlignment="1">
      <alignment horizontal="distributed" vertical="center" indent="1"/>
    </xf>
    <xf numFmtId="49" fontId="25" fillId="0" borderId="0" xfId="5" applyNumberFormat="1" applyFont="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Alignment="1">
      <alignment horizontal="center" vertical="center"/>
    </xf>
    <xf numFmtId="0" fontId="39" fillId="2" borderId="0" xfId="0" applyFont="1" applyFill="1" applyAlignment="1">
      <alignment horizontal="left" vertical="center"/>
    </xf>
    <xf numFmtId="0" fontId="26" fillId="0" borderId="0" xfId="5" applyFont="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45" fillId="0" borderId="0" xfId="8">
      <alignment vertical="center"/>
    </xf>
    <xf numFmtId="0" fontId="45" fillId="0" borderId="0" xfId="8" applyAlignment="1">
      <alignment vertical="top"/>
    </xf>
    <xf numFmtId="0" fontId="24" fillId="0" borderId="0" xfId="8" applyFont="1">
      <alignment vertical="center"/>
    </xf>
    <xf numFmtId="0" fontId="5" fillId="0" borderId="0" xfId="0" applyFont="1">
      <alignment vertical="center"/>
    </xf>
    <xf numFmtId="0" fontId="10" fillId="0" borderId="0" xfId="1" applyFont="1" applyAlignment="1">
      <alignment horizontal="center" vertical="center"/>
    </xf>
    <xf numFmtId="0" fontId="56"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8" fillId="0" borderId="0" xfId="3">
      <alignment vertical="center"/>
    </xf>
    <xf numFmtId="0" fontId="8" fillId="0" borderId="0" xfId="3" applyAlignment="1">
      <alignment vertical="center" wrapText="1"/>
    </xf>
    <xf numFmtId="0" fontId="33" fillId="0" borderId="0" xfId="3" applyFont="1">
      <alignment vertical="center"/>
    </xf>
    <xf numFmtId="0" fontId="33" fillId="0" borderId="0" xfId="3" applyFont="1" applyAlignment="1">
      <alignment vertical="center" wrapText="1"/>
    </xf>
    <xf numFmtId="0" fontId="35" fillId="0" borderId="0" xfId="3" applyFont="1">
      <alignment vertical="center"/>
    </xf>
    <xf numFmtId="0" fontId="12" fillId="0" borderId="0" xfId="3" applyFont="1" applyAlignment="1">
      <alignment vertical="top"/>
    </xf>
    <xf numFmtId="0" fontId="50" fillId="0" borderId="0" xfId="3" applyFont="1" applyAlignment="1">
      <alignment vertical="top" wrapText="1"/>
    </xf>
    <xf numFmtId="0" fontId="63" fillId="0" borderId="0" xfId="3" applyFont="1" applyAlignment="1">
      <alignment vertical="top"/>
    </xf>
    <xf numFmtId="0" fontId="50" fillId="0" borderId="0" xfId="3" applyFont="1">
      <alignment vertical="center"/>
    </xf>
    <xf numFmtId="0" fontId="8" fillId="0" borderId="0" xfId="3" applyAlignment="1">
      <alignment vertical="top"/>
    </xf>
    <xf numFmtId="0" fontId="50" fillId="0" borderId="0" xfId="3" applyFont="1" applyAlignment="1">
      <alignment horizontal="left" vertical="top" wrapText="1"/>
    </xf>
    <xf numFmtId="0" fontId="12" fillId="0" borderId="0" xfId="3" applyFont="1">
      <alignment vertical="center"/>
    </xf>
    <xf numFmtId="0" fontId="8" fillId="0" borderId="0" xfId="3" applyAlignment="1">
      <alignment horizontal="left" vertical="center"/>
    </xf>
    <xf numFmtId="0" fontId="8" fillId="0" borderId="1" xfId="3" applyBorder="1" applyAlignment="1">
      <alignment horizontal="left" vertical="center" wrapText="1"/>
    </xf>
    <xf numFmtId="0" fontId="8" fillId="0" borderId="22" xfId="3" applyBorder="1" applyAlignment="1">
      <alignment horizontal="center" vertical="center"/>
    </xf>
    <xf numFmtId="180" fontId="8" fillId="0" borderId="47" xfId="3" applyNumberFormat="1" applyBorder="1" applyAlignment="1">
      <alignment horizontal="center" vertical="center"/>
    </xf>
    <xf numFmtId="0" fontId="11" fillId="0" borderId="0" xfId="3" applyFont="1">
      <alignment vertical="center"/>
    </xf>
    <xf numFmtId="49" fontId="18" fillId="4" borderId="41" xfId="3" applyNumberFormat="1" applyFont="1" applyFill="1" applyBorder="1" applyAlignment="1">
      <alignment horizontal="left" vertical="center" wrapText="1"/>
    </xf>
    <xf numFmtId="178" fontId="8" fillId="0" borderId="84" xfId="3" applyNumberFormat="1" applyBorder="1" applyAlignment="1" applyProtection="1">
      <alignment horizontal="center" vertical="center"/>
      <protection locked="0"/>
    </xf>
    <xf numFmtId="0" fontId="15" fillId="3" borderId="54" xfId="3" applyFont="1" applyFill="1" applyBorder="1" applyAlignment="1">
      <alignment vertical="center" wrapText="1"/>
    </xf>
    <xf numFmtId="1" fontId="10" fillId="0" borderId="87" xfId="3" applyNumberFormat="1" applyFont="1" applyBorder="1" applyAlignment="1">
      <alignment horizontal="center" vertical="center"/>
    </xf>
    <xf numFmtId="0" fontId="15" fillId="3" borderId="6" xfId="3" applyFont="1" applyFill="1" applyBorder="1" applyAlignment="1">
      <alignment horizontal="left" vertical="center" wrapText="1"/>
    </xf>
    <xf numFmtId="0" fontId="11" fillId="3" borderId="46" xfId="3" applyFont="1" applyFill="1" applyBorder="1" applyAlignment="1">
      <alignment vertical="center" wrapText="1"/>
    </xf>
    <xf numFmtId="0" fontId="11" fillId="3" borderId="50" xfId="3" applyFont="1" applyFill="1" applyBorder="1" applyAlignment="1">
      <alignment vertical="center" wrapText="1"/>
    </xf>
    <xf numFmtId="0" fontId="11" fillId="3" borderId="50" xfId="3" applyFont="1" applyFill="1" applyBorder="1">
      <alignment vertical="center"/>
    </xf>
    <xf numFmtId="0" fontId="8" fillId="0" borderId="0" xfId="3" applyAlignment="1">
      <alignment horizontal="left" vertical="center" wrapText="1"/>
    </xf>
    <xf numFmtId="0" fontId="11" fillId="4" borderId="45" xfId="3" applyFont="1" applyFill="1" applyBorder="1">
      <alignment vertical="center"/>
    </xf>
    <xf numFmtId="0" fontId="11" fillId="4" borderId="44" xfId="3" applyFont="1" applyFill="1" applyBorder="1">
      <alignment vertical="center"/>
    </xf>
    <xf numFmtId="0" fontId="11" fillId="4" borderId="44" xfId="3" applyFont="1" applyFill="1" applyBorder="1" applyAlignment="1">
      <alignment horizontal="right" vertical="center"/>
    </xf>
    <xf numFmtId="0" fontId="18" fillId="4" borderId="41" xfId="3" applyFont="1" applyFill="1" applyBorder="1">
      <alignment vertical="center"/>
    </xf>
    <xf numFmtId="0" fontId="8" fillId="0" borderId="25" xfId="3" applyBorder="1" applyAlignment="1">
      <alignment horizontal="right" vertical="center"/>
    </xf>
    <xf numFmtId="0" fontId="11" fillId="0" borderId="0" xfId="3" applyFont="1" applyAlignment="1">
      <alignment horizontal="right" vertical="center"/>
    </xf>
    <xf numFmtId="0" fontId="11" fillId="0" borderId="0" xfId="3" applyFont="1" applyAlignment="1">
      <alignment horizontal="center" vertical="center"/>
    </xf>
    <xf numFmtId="0" fontId="11" fillId="3" borderId="52" xfId="3" applyFont="1" applyFill="1" applyBorder="1">
      <alignment vertical="center"/>
    </xf>
    <xf numFmtId="0" fontId="11" fillId="3" borderId="24" xfId="3" applyFont="1" applyFill="1" applyBorder="1">
      <alignment vertical="center"/>
    </xf>
    <xf numFmtId="0" fontId="20" fillId="0" borderId="0" xfId="3" applyFont="1">
      <alignment vertical="center"/>
    </xf>
    <xf numFmtId="0" fontId="8" fillId="0" borderId="55" xfId="3" applyBorder="1" applyAlignment="1">
      <alignment horizontal="center" vertical="center" wrapText="1"/>
    </xf>
    <xf numFmtId="0" fontId="11" fillId="3" borderId="54" xfId="3" applyFont="1" applyFill="1" applyBorder="1" applyAlignment="1">
      <alignment horizontal="left" vertical="center" wrapText="1"/>
    </xf>
    <xf numFmtId="0" fontId="8" fillId="0" borderId="51" xfId="3" applyBorder="1" applyAlignment="1">
      <alignment horizontal="center" vertical="center" wrapText="1"/>
    </xf>
    <xf numFmtId="0" fontId="11" fillId="3" borderId="6" xfId="3" applyFont="1" applyFill="1" applyBorder="1" applyAlignment="1">
      <alignment horizontal="left" vertical="center" wrapText="1"/>
    </xf>
    <xf numFmtId="0" fontId="8" fillId="0" borderId="47" xfId="3" applyBorder="1" applyAlignment="1">
      <alignment horizontal="center" vertical="center" wrapText="1"/>
    </xf>
    <xf numFmtId="0" fontId="11" fillId="3" borderId="10" xfId="3" applyFont="1" applyFill="1" applyBorder="1" applyAlignment="1">
      <alignment horizontal="left" vertical="center" wrapText="1"/>
    </xf>
    <xf numFmtId="0" fontId="8" fillId="0" borderId="49" xfId="3" applyBorder="1" applyAlignment="1">
      <alignment horizontal="center" vertical="center" wrapText="1"/>
    </xf>
    <xf numFmtId="0" fontId="11" fillId="0" borderId="82" xfId="3" applyFont="1" applyBorder="1">
      <alignment vertical="center"/>
    </xf>
    <xf numFmtId="0" fontId="11" fillId="0" borderId="42" xfId="3" applyFont="1" applyBorder="1" applyAlignment="1">
      <alignment horizontal="center" vertical="center"/>
    </xf>
    <xf numFmtId="0" fontId="11" fillId="0" borderId="80" xfId="3" applyFont="1" applyBorder="1" applyAlignment="1">
      <alignment horizontal="center" vertical="center"/>
    </xf>
    <xf numFmtId="0" fontId="11" fillId="0" borderId="43" xfId="3" applyFont="1" applyBorder="1" applyAlignment="1">
      <alignment horizontal="center" vertical="center"/>
    </xf>
    <xf numFmtId="0" fontId="11" fillId="3" borderId="52" xfId="3" applyFont="1" applyFill="1" applyBorder="1" applyAlignment="1">
      <alignment vertical="center" wrapText="1"/>
    </xf>
    <xf numFmtId="0" fontId="10" fillId="0" borderId="1" xfId="3" applyFont="1" applyBorder="1" applyAlignment="1">
      <alignment horizontal="center" vertical="center"/>
    </xf>
    <xf numFmtId="0" fontId="11" fillId="3" borderId="1" xfId="3" applyFont="1" applyFill="1" applyBorder="1" applyAlignment="1">
      <alignment horizontal="center" vertical="center" wrapText="1"/>
    </xf>
    <xf numFmtId="0" fontId="11" fillId="2" borderId="47" xfId="3" applyFont="1" applyFill="1" applyBorder="1" applyAlignment="1">
      <alignment horizontal="center" vertical="center"/>
    </xf>
    <xf numFmtId="0" fontId="11" fillId="0" borderId="6" xfId="3" applyFont="1" applyBorder="1" applyAlignment="1">
      <alignment horizontal="center" vertical="center"/>
    </xf>
    <xf numFmtId="0" fontId="11" fillId="4" borderId="59" xfId="3" applyFont="1" applyFill="1" applyBorder="1">
      <alignment vertical="center"/>
    </xf>
    <xf numFmtId="0" fontId="11" fillId="4" borderId="21" xfId="3" applyFont="1" applyFill="1" applyBorder="1">
      <alignment vertical="center"/>
    </xf>
    <xf numFmtId="0" fontId="30" fillId="4" borderId="23" xfId="3" applyFont="1" applyFill="1" applyBorder="1">
      <alignment vertical="center"/>
    </xf>
    <xf numFmtId="0" fontId="11" fillId="3" borderId="46" xfId="3" applyFont="1" applyFill="1" applyBorder="1">
      <alignment vertical="center"/>
    </xf>
    <xf numFmtId="0" fontId="11" fillId="0" borderId="8" xfId="3" applyFont="1" applyBorder="1" applyAlignment="1">
      <alignment horizontal="center" vertical="center"/>
    </xf>
    <xf numFmtId="0" fontId="11" fillId="0" borderId="19" xfId="3" applyFont="1" applyBorder="1" applyAlignment="1">
      <alignment horizontal="center" vertical="center"/>
    </xf>
    <xf numFmtId="0" fontId="11" fillId="4" borderId="44" xfId="3" applyFont="1" applyFill="1" applyBorder="1" applyAlignment="1">
      <alignment horizontal="center" vertical="center"/>
    </xf>
    <xf numFmtId="0" fontId="30" fillId="4" borderId="16" xfId="3" applyFont="1" applyFill="1" applyBorder="1">
      <alignment vertical="center"/>
    </xf>
    <xf numFmtId="0" fontId="30" fillId="4" borderId="44" xfId="3" applyFont="1" applyFill="1" applyBorder="1">
      <alignment vertical="center"/>
    </xf>
    <xf numFmtId="0" fontId="8" fillId="0" borderId="1" xfId="3" applyBorder="1" applyAlignment="1">
      <alignment vertical="center" wrapText="1"/>
    </xf>
    <xf numFmtId="0" fontId="35" fillId="0" borderId="5" xfId="3" applyFont="1" applyBorder="1">
      <alignment vertical="center"/>
    </xf>
    <xf numFmtId="0" fontId="33" fillId="0" borderId="5" xfId="3" applyFont="1" applyBorder="1">
      <alignment vertical="center"/>
    </xf>
    <xf numFmtId="0" fontId="33" fillId="0" borderId="0" xfId="3" applyFont="1" applyAlignment="1">
      <alignment horizontal="left" vertical="center"/>
    </xf>
    <xf numFmtId="0" fontId="62" fillId="0" borderId="16" xfId="3" applyFont="1" applyBorder="1">
      <alignment vertical="center"/>
    </xf>
    <xf numFmtId="0" fontId="11" fillId="0" borderId="0" xfId="3" applyFont="1" applyAlignment="1">
      <alignment horizontal="center" vertical="center" wrapText="1"/>
    </xf>
    <xf numFmtId="0" fontId="11" fillId="0" borderId="0" xfId="3" applyFont="1" applyAlignment="1">
      <alignment horizontal="left" vertical="center" wrapText="1"/>
    </xf>
    <xf numFmtId="0" fontId="8" fillId="3" borderId="57" xfId="3" applyFill="1" applyBorder="1">
      <alignment vertical="center"/>
    </xf>
    <xf numFmtId="0" fontId="8" fillId="3" borderId="56" xfId="3" applyFill="1" applyBorder="1">
      <alignment vertical="center"/>
    </xf>
    <xf numFmtId="0" fontId="11" fillId="3" borderId="24" xfId="3" applyFont="1" applyFill="1" applyBorder="1" applyAlignment="1">
      <alignment horizontal="left" vertical="center" wrapText="1"/>
    </xf>
    <xf numFmtId="0" fontId="8" fillId="0" borderId="24" xfId="3" applyBorder="1">
      <alignment vertical="center"/>
    </xf>
    <xf numFmtId="0" fontId="11" fillId="3" borderId="48" xfId="3" applyFont="1" applyFill="1" applyBorder="1" applyAlignment="1">
      <alignment vertical="center" wrapText="1"/>
    </xf>
    <xf numFmtId="0" fontId="8" fillId="0" borderId="25" xfId="3" applyBorder="1">
      <alignment vertical="center"/>
    </xf>
    <xf numFmtId="0" fontId="12" fillId="0" borderId="47" xfId="3" applyFont="1" applyBorder="1" applyAlignment="1">
      <alignment horizontal="center" vertical="center" wrapText="1"/>
    </xf>
    <xf numFmtId="0" fontId="11" fillId="0" borderId="16" xfId="3" applyFont="1" applyBorder="1" applyAlignment="1">
      <alignment horizontal="center" vertical="center" wrapText="1"/>
    </xf>
    <xf numFmtId="0" fontId="8" fillId="3" borderId="50" xfId="3" applyFill="1" applyBorder="1">
      <alignment vertical="center"/>
    </xf>
    <xf numFmtId="0" fontId="8" fillId="3" borderId="24" xfId="3" applyFill="1" applyBorder="1">
      <alignment vertical="center"/>
    </xf>
    <xf numFmtId="0" fontId="11" fillId="0" borderId="6" xfId="3" applyFont="1" applyBorder="1" applyAlignment="1">
      <alignment horizontal="center" vertical="center" wrapText="1"/>
    </xf>
    <xf numFmtId="0" fontId="11" fillId="0" borderId="49" xfId="3" applyFont="1" applyBorder="1" applyAlignment="1">
      <alignment horizontal="center" vertical="center"/>
    </xf>
    <xf numFmtId="0" fontId="11" fillId="0" borderId="8" xfId="3" applyFont="1" applyBorder="1">
      <alignment vertical="center"/>
    </xf>
    <xf numFmtId="0" fontId="11" fillId="0" borderId="10" xfId="3" applyFont="1" applyBorder="1">
      <alignment vertical="center"/>
    </xf>
    <xf numFmtId="0" fontId="11" fillId="0" borderId="73" xfId="3" applyFont="1" applyBorder="1" applyAlignment="1">
      <alignment horizontal="center" vertical="top" wrapText="1"/>
    </xf>
    <xf numFmtId="0" fontId="11" fillId="0" borderId="71" xfId="3" applyFont="1" applyBorder="1" applyAlignment="1">
      <alignment horizontal="center" vertical="top" wrapText="1"/>
    </xf>
    <xf numFmtId="0" fontId="11" fillId="3" borderId="9" xfId="3" applyFont="1" applyFill="1" applyBorder="1" applyAlignment="1">
      <alignment horizontal="left" vertical="center" wrapText="1"/>
    </xf>
    <xf numFmtId="0" fontId="11" fillId="3" borderId="24" xfId="3" applyFont="1" applyFill="1" applyBorder="1" applyAlignment="1">
      <alignment vertical="center" wrapText="1"/>
    </xf>
    <xf numFmtId="0" fontId="8" fillId="0" borderId="1" xfId="3" applyBorder="1">
      <alignment vertical="center"/>
    </xf>
    <xf numFmtId="0" fontId="11" fillId="3" borderId="0" xfId="3" applyFont="1" applyFill="1" applyAlignment="1">
      <alignment horizontal="left" vertical="center" wrapText="1"/>
    </xf>
    <xf numFmtId="0" fontId="11" fillId="3" borderId="50" xfId="3" applyFont="1" applyFill="1" applyBorder="1" applyAlignment="1">
      <alignment horizontal="center" vertical="center" wrapText="1"/>
    </xf>
    <xf numFmtId="0" fontId="11" fillId="3" borderId="0" xfId="3" applyFont="1" applyFill="1" applyAlignment="1">
      <alignment vertical="center" wrapText="1"/>
    </xf>
    <xf numFmtId="0" fontId="11" fillId="0" borderId="0" xfId="3" applyFont="1" applyAlignment="1">
      <alignment vertical="center" wrapText="1"/>
    </xf>
    <xf numFmtId="0" fontId="61" fillId="0" borderId="0" xfId="3" applyFont="1">
      <alignment vertical="center"/>
    </xf>
    <xf numFmtId="0" fontId="61" fillId="0" borderId="0" xfId="3" applyFont="1" applyAlignment="1">
      <alignment vertical="center" wrapText="1"/>
    </xf>
    <xf numFmtId="0" fontId="15" fillId="0" borderId="0" xfId="3" applyFont="1" applyAlignment="1">
      <alignment vertical="top" wrapText="1"/>
    </xf>
    <xf numFmtId="0" fontId="11" fillId="0" borderId="47" xfId="3" applyFont="1" applyBorder="1" applyAlignment="1">
      <alignment horizontal="center" vertical="center"/>
    </xf>
    <xf numFmtId="176" fontId="11" fillId="0" borderId="21" xfId="3" applyNumberFormat="1" applyFont="1" applyBorder="1" applyAlignment="1">
      <alignment horizontal="center" vertical="center"/>
    </xf>
    <xf numFmtId="0" fontId="11" fillId="0" borderId="21" xfId="3" applyFont="1" applyBorder="1" applyAlignment="1">
      <alignment horizontal="left" vertical="center" wrapText="1"/>
    </xf>
    <xf numFmtId="0" fontId="8" fillId="0" borderId="12" xfId="3" applyBorder="1">
      <alignment vertical="center"/>
    </xf>
    <xf numFmtId="179" fontId="8" fillId="0" borderId="47" xfId="3" applyNumberFormat="1" applyBorder="1" applyAlignment="1">
      <alignment horizontal="center" vertical="center" wrapText="1"/>
    </xf>
    <xf numFmtId="1" fontId="8" fillId="0" borderId="53" xfId="3" applyNumberFormat="1" applyBorder="1" applyAlignment="1">
      <alignment horizontal="center" vertical="center"/>
    </xf>
    <xf numFmtId="178" fontId="8" fillId="0" borderId="53" xfId="3" applyNumberFormat="1" applyBorder="1" applyAlignment="1">
      <alignment horizontal="center" vertical="center"/>
    </xf>
    <xf numFmtId="0" fontId="33" fillId="0" borderId="1" xfId="3" applyFont="1" applyBorder="1" applyAlignment="1">
      <alignment vertical="center" wrapText="1"/>
    </xf>
    <xf numFmtId="0" fontId="12" fillId="0" borderId="6" xfId="3" applyFont="1" applyBorder="1">
      <alignment vertical="center"/>
    </xf>
    <xf numFmtId="49" fontId="36" fillId="0" borderId="43" xfId="3" applyNumberFormat="1" applyFont="1" applyBorder="1" applyAlignment="1">
      <alignment vertical="center" wrapText="1"/>
    </xf>
    <xf numFmtId="0" fontId="33" fillId="0" borderId="16" xfId="3" applyFont="1" applyBorder="1">
      <alignment vertical="center"/>
    </xf>
    <xf numFmtId="0" fontId="33" fillId="0" borderId="16" xfId="3" applyFont="1" applyBorder="1" applyAlignment="1">
      <alignment horizontal="left" vertical="center"/>
    </xf>
    <xf numFmtId="49" fontId="33" fillId="0" borderId="0" xfId="3" applyNumberFormat="1" applyFont="1">
      <alignment vertical="center"/>
    </xf>
    <xf numFmtId="0" fontId="34" fillId="0" borderId="0" xfId="3" applyFont="1" applyAlignment="1">
      <alignment horizontal="center" vertical="center"/>
    </xf>
    <xf numFmtId="0" fontId="34" fillId="0" borderId="0" xfId="3" applyFont="1" applyAlignment="1">
      <alignment horizontal="center" vertical="center" wrapText="1"/>
    </xf>
    <xf numFmtId="0" fontId="34" fillId="0" borderId="0" xfId="3" applyFont="1">
      <alignment vertical="center"/>
    </xf>
    <xf numFmtId="0" fontId="34" fillId="0" borderId="0" xfId="3" applyFont="1" applyAlignment="1">
      <alignment vertical="center" wrapText="1"/>
    </xf>
    <xf numFmtId="0" fontId="33" fillId="0" borderId="0" xfId="3" applyFont="1" applyAlignment="1">
      <alignment horizontal="right" vertical="center"/>
    </xf>
    <xf numFmtId="0" fontId="19" fillId="2" borderId="0" xfId="0" applyFont="1" applyFill="1">
      <alignment vertical="center"/>
    </xf>
    <xf numFmtId="1" fontId="10" fillId="0" borderId="87" xfId="0" applyNumberFormat="1" applyFont="1" applyBorder="1" applyAlignment="1" applyProtection="1">
      <alignment horizontal="center" vertical="center" wrapText="1"/>
      <protection locked="0"/>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Alignment="1">
      <alignment horizontal="left" vertical="center" indent="8"/>
    </xf>
    <xf numFmtId="0" fontId="25" fillId="0" borderId="0" xfId="5" applyFont="1" applyAlignment="1">
      <alignment horizontal="distributed" vertical="center" indent="1"/>
    </xf>
    <xf numFmtId="0" fontId="25" fillId="0" borderId="27" xfId="5" applyFont="1" applyBorder="1" applyAlignment="1">
      <alignment horizontal="distributed" vertical="center" indent="1"/>
    </xf>
    <xf numFmtId="0" fontId="25" fillId="0" borderId="0" xfId="5" applyFont="1" applyAlignment="1">
      <alignment horizontal="left" vertical="center" indent="3"/>
    </xf>
    <xf numFmtId="0" fontId="6" fillId="0" borderId="0" xfId="5"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Alignment="1">
      <alignment horizontal="center" vertical="center" shrinkToFit="1"/>
    </xf>
    <xf numFmtId="0" fontId="25" fillId="0" borderId="0" xfId="5" applyFont="1" applyAlignment="1">
      <alignment horizontal="left" vertical="center" indent="2"/>
    </xf>
    <xf numFmtId="0" fontId="6" fillId="0" borderId="0" xfId="5" applyAlignment="1">
      <alignment horizontal="left" vertical="center" indent="2"/>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Alignment="1">
      <alignment horizontal="center" vertical="center"/>
    </xf>
    <xf numFmtId="0" fontId="13" fillId="0" borderId="28"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Alignment="1">
      <alignment horizontal="justify" vertical="center" wrapText="1"/>
    </xf>
    <xf numFmtId="0" fontId="5" fillId="0" borderId="0" xfId="0" applyFont="1" applyAlignment="1">
      <alignment vertical="center"/>
    </xf>
    <xf numFmtId="0" fontId="8" fillId="0" borderId="35" xfId="1" applyFont="1" applyBorder="1" applyAlignment="1">
      <alignment horizontal="left" vertical="top"/>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1" xfId="1" applyFont="1" applyBorder="1" applyAlignment="1">
      <alignment horizontal="left" vertical="top"/>
    </xf>
    <xf numFmtId="0" fontId="8" fillId="0" borderId="0" xfId="1" applyFont="1" applyAlignment="1">
      <alignment horizontal="left" vertical="top"/>
    </xf>
    <xf numFmtId="0" fontId="8" fillId="0" borderId="28" xfId="1" applyFont="1" applyBorder="1" applyAlignment="1">
      <alignment horizontal="left" vertical="top"/>
    </xf>
    <xf numFmtId="0" fontId="21" fillId="0" borderId="31" xfId="1" applyFont="1" applyBorder="1" applyAlignment="1">
      <alignment horizontal="left" vertical="center" wrapText="1"/>
    </xf>
    <xf numFmtId="0" fontId="21" fillId="0" borderId="0" xfId="1" applyFont="1" applyAlignment="1">
      <alignment horizontal="left" vertical="center" wrapText="1"/>
    </xf>
    <xf numFmtId="0" fontId="21" fillId="0" borderId="28" xfId="1" applyFont="1" applyBorder="1" applyAlignment="1">
      <alignment horizontal="left" vertical="center" wrapText="1"/>
    </xf>
    <xf numFmtId="0" fontId="21" fillId="0" borderId="38"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48"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1" xfId="1" applyFont="1" applyBorder="1" applyAlignment="1">
      <alignment horizontal="left" vertical="center" wrapText="1"/>
    </xf>
    <xf numFmtId="0" fontId="13" fillId="0" borderId="0" xfId="1" applyFont="1" applyAlignment="1">
      <alignment horizontal="left" vertical="center" wrapText="1"/>
    </xf>
    <xf numFmtId="0" fontId="13" fillId="0" borderId="28" xfId="1" applyFont="1" applyBorder="1" applyAlignment="1">
      <alignment horizontal="left" vertical="center" wrapText="1"/>
    </xf>
    <xf numFmtId="0" fontId="13" fillId="0" borderId="62" xfId="1" applyFont="1" applyBorder="1" applyAlignment="1">
      <alignment horizontal="left" vertical="center" wrapText="1"/>
    </xf>
    <xf numFmtId="0" fontId="13" fillId="0" borderId="27" xfId="1" applyFont="1" applyBorder="1" applyAlignment="1">
      <alignment horizontal="left" vertical="center" wrapText="1"/>
    </xf>
    <xf numFmtId="0" fontId="13" fillId="0" borderId="63" xfId="1" applyFont="1" applyBorder="1" applyAlignment="1">
      <alignment horizontal="left" vertical="center" wrapText="1"/>
    </xf>
    <xf numFmtId="0" fontId="10" fillId="0" borderId="35" xfId="1" applyFont="1" applyBorder="1" applyAlignment="1">
      <alignment horizontal="left" vertical="center"/>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62" xfId="1" applyFont="1" applyBorder="1" applyAlignment="1">
      <alignment horizontal="left" vertical="center"/>
    </xf>
    <xf numFmtId="0" fontId="10" fillId="0" borderId="27" xfId="1" applyFont="1" applyBorder="1" applyAlignment="1">
      <alignment horizontal="left" vertical="center"/>
    </xf>
    <xf numFmtId="0" fontId="10" fillId="0" borderId="63" xfId="1" applyFont="1" applyBorder="1" applyAlignment="1">
      <alignment horizontal="left" vertical="center"/>
    </xf>
    <xf numFmtId="0" fontId="18" fillId="3" borderId="46" xfId="3" applyFont="1" applyFill="1" applyBorder="1" applyAlignment="1">
      <alignment horizontal="left" vertical="center" wrapText="1"/>
    </xf>
    <xf numFmtId="0" fontId="18" fillId="3" borderId="8" xfId="3" applyFont="1" applyFill="1" applyBorder="1" applyAlignment="1">
      <alignment horizontal="left" vertical="center" wrapText="1"/>
    </xf>
    <xf numFmtId="0" fontId="18" fillId="3" borderId="7" xfId="3" applyFont="1" applyFill="1" applyBorder="1" applyAlignment="1">
      <alignment horizontal="left" vertical="center" wrapText="1"/>
    </xf>
    <xf numFmtId="176" fontId="11" fillId="0" borderId="6" xfId="3" applyNumberFormat="1" applyFont="1" applyBorder="1" applyAlignment="1">
      <alignment horizontal="center" vertical="center"/>
    </xf>
    <xf numFmtId="176" fontId="11" fillId="0" borderId="8" xfId="3" applyNumberFormat="1" applyFont="1" applyBorder="1" applyAlignment="1">
      <alignment horizontal="center" vertical="center"/>
    </xf>
    <xf numFmtId="176" fontId="11" fillId="0" borderId="8" xfId="3" applyNumberFormat="1" applyFont="1" applyBorder="1" applyAlignment="1">
      <alignment horizontal="left" vertical="center" wrapText="1"/>
    </xf>
    <xf numFmtId="176" fontId="11" fillId="0" borderId="47" xfId="3" applyNumberFormat="1" applyFont="1" applyBorder="1" applyAlignment="1">
      <alignment horizontal="left" vertical="center" wrapText="1"/>
    </xf>
    <xf numFmtId="0" fontId="18" fillId="3" borderId="46" xfId="3" applyFont="1" applyFill="1" applyBorder="1" applyAlignment="1">
      <alignment horizontal="center" vertical="center" wrapText="1"/>
    </xf>
    <xf numFmtId="0" fontId="18" fillId="3" borderId="8" xfId="3" applyFont="1" applyFill="1" applyBorder="1" applyAlignment="1">
      <alignment horizontal="center" vertical="center" wrapText="1"/>
    </xf>
    <xf numFmtId="0" fontId="12" fillId="0" borderId="10" xfId="3" applyFont="1" applyBorder="1" applyAlignment="1">
      <alignment horizontal="left" vertical="center" wrapText="1"/>
    </xf>
    <xf numFmtId="0" fontId="12" fillId="0" borderId="4" xfId="3" applyFont="1" applyBorder="1" applyAlignment="1">
      <alignment horizontal="left" vertical="center" wrapText="1"/>
    </xf>
    <xf numFmtId="176" fontId="11" fillId="0" borderId="6" xfId="3" applyNumberFormat="1" applyFont="1" applyBorder="1" applyAlignment="1">
      <alignment horizontal="left" vertical="center" wrapText="1"/>
    </xf>
    <xf numFmtId="0" fontId="18" fillId="3" borderId="52" xfId="3" applyFont="1" applyFill="1" applyBorder="1" applyAlignment="1">
      <alignment horizontal="center" vertical="center" wrapText="1"/>
    </xf>
    <xf numFmtId="0" fontId="18" fillId="3" borderId="53" xfId="3" applyFont="1" applyFill="1" applyBorder="1" applyAlignment="1">
      <alignment horizontal="center" vertical="center" wrapText="1"/>
    </xf>
    <xf numFmtId="0" fontId="12" fillId="0" borderId="54" xfId="3" applyFont="1" applyBorder="1" applyAlignment="1">
      <alignment horizontal="left" vertical="center" wrapText="1"/>
    </xf>
    <xf numFmtId="0" fontId="12" fillId="0" borderId="53" xfId="3" applyFont="1" applyBorder="1" applyAlignment="1">
      <alignment horizontal="left" vertical="center" wrapText="1"/>
    </xf>
    <xf numFmtId="176" fontId="11" fillId="0" borderId="54" xfId="3" applyNumberFormat="1" applyFont="1" applyBorder="1" applyAlignment="1">
      <alignment horizontal="left" vertical="center" wrapText="1"/>
    </xf>
    <xf numFmtId="176" fontId="11" fillId="0" borderId="53" xfId="3" applyNumberFormat="1" applyFont="1" applyBorder="1" applyAlignment="1">
      <alignment horizontal="left" vertical="center" wrapText="1"/>
    </xf>
    <xf numFmtId="0" fontId="34" fillId="0" borderId="0" xfId="3" applyFont="1" applyAlignment="1">
      <alignment horizontal="center" vertical="center"/>
    </xf>
    <xf numFmtId="0" fontId="18" fillId="3" borderId="41" xfId="3" applyFont="1" applyFill="1" applyBorder="1" applyAlignment="1">
      <alignment horizontal="left" vertical="center"/>
    </xf>
    <xf numFmtId="0" fontId="18" fillId="3" borderId="42" xfId="3" applyFont="1" applyFill="1" applyBorder="1" applyAlignment="1">
      <alignment horizontal="left" vertical="center"/>
    </xf>
    <xf numFmtId="49" fontId="33" fillId="0" borderId="44" xfId="3" applyNumberFormat="1" applyFont="1" applyBorder="1" applyAlignment="1">
      <alignment horizontal="left" vertical="center" wrapText="1"/>
    </xf>
    <xf numFmtId="49" fontId="36" fillId="0" borderId="44" xfId="3" applyNumberFormat="1" applyFont="1" applyBorder="1" applyAlignment="1">
      <alignment horizontal="left" vertical="center" wrapText="1"/>
    </xf>
    <xf numFmtId="49" fontId="36" fillId="0" borderId="45" xfId="3" applyNumberFormat="1" applyFont="1" applyBorder="1" applyAlignment="1">
      <alignment horizontal="left" vertical="center" wrapText="1"/>
    </xf>
    <xf numFmtId="0" fontId="18" fillId="3" borderId="46" xfId="3" applyFont="1" applyFill="1" applyBorder="1" applyAlignment="1">
      <alignment horizontal="left" vertical="center"/>
    </xf>
    <xf numFmtId="0" fontId="18" fillId="3" borderId="8" xfId="3" applyFont="1" applyFill="1" applyBorder="1" applyAlignment="1">
      <alignment horizontal="left" vertical="center"/>
    </xf>
    <xf numFmtId="0" fontId="8" fillId="0" borderId="8" xfId="3" applyBorder="1" applyAlignment="1">
      <alignment horizontal="left" vertical="center"/>
    </xf>
    <xf numFmtId="0" fontId="11" fillId="0" borderId="14" xfId="3" applyFont="1" applyBorder="1" applyAlignment="1">
      <alignment horizontal="center" vertical="center" wrapText="1"/>
    </xf>
    <xf numFmtId="0" fontId="11" fillId="0" borderId="16" xfId="3" applyFont="1" applyBorder="1" applyAlignment="1">
      <alignment horizontal="center" vertical="center" wrapText="1"/>
    </xf>
    <xf numFmtId="0" fontId="18" fillId="3" borderId="48" xfId="3" applyFont="1" applyFill="1" applyBorder="1" applyAlignment="1">
      <alignment horizontal="left" vertical="center" wrapText="1"/>
    </xf>
    <xf numFmtId="0" fontId="18" fillId="3" borderId="11" xfId="3" applyFont="1" applyFill="1" applyBorder="1" applyAlignment="1">
      <alignment horizontal="left" vertical="center" wrapText="1"/>
    </xf>
    <xf numFmtId="0" fontId="18" fillId="3" borderId="50" xfId="3" applyFont="1" applyFill="1" applyBorder="1" applyAlignment="1">
      <alignment horizontal="left" vertical="center" wrapText="1"/>
    </xf>
    <xf numFmtId="0" fontId="18" fillId="3" borderId="15" xfId="3" applyFont="1" applyFill="1" applyBorder="1" applyAlignment="1">
      <alignment horizontal="left" vertical="center" wrapText="1"/>
    </xf>
    <xf numFmtId="0" fontId="12" fillId="0" borderId="10" xfId="3" applyFont="1" applyBorder="1" applyAlignment="1">
      <alignment horizontal="left" vertical="center"/>
    </xf>
    <xf numFmtId="0" fontId="12" fillId="0" borderId="4" xfId="3" applyFont="1" applyBorder="1" applyAlignment="1">
      <alignment horizontal="left" vertical="center"/>
    </xf>
    <xf numFmtId="0" fontId="11" fillId="0" borderId="4" xfId="3" applyFont="1" applyBorder="1" applyAlignment="1">
      <alignment horizontal="left" vertical="center" wrapText="1"/>
    </xf>
    <xf numFmtId="0" fontId="11" fillId="0" borderId="49" xfId="3" applyFont="1" applyBorder="1" applyAlignment="1">
      <alignment horizontal="left" vertical="center" wrapText="1"/>
    </xf>
    <xf numFmtId="0" fontId="11" fillId="0" borderId="16" xfId="3" applyFont="1" applyBorder="1" applyAlignment="1">
      <alignment horizontal="left" vertical="center" wrapText="1"/>
    </xf>
    <xf numFmtId="0" fontId="11" fillId="0" borderId="51" xfId="3" applyFont="1" applyBorder="1" applyAlignment="1">
      <alignment horizontal="left"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xf>
    <xf numFmtId="0" fontId="10" fillId="0" borderId="8" xfId="3" applyFont="1" applyBorder="1" applyAlignment="1">
      <alignment horizontal="center" vertical="center" wrapText="1"/>
    </xf>
    <xf numFmtId="0" fontId="10" fillId="0" borderId="47" xfId="3" applyFont="1" applyBorder="1" applyAlignment="1">
      <alignment horizontal="center" vertical="center"/>
    </xf>
    <xf numFmtId="0" fontId="11" fillId="0" borderId="7" xfId="3" applyFont="1" applyBorder="1" applyAlignment="1">
      <alignment horizontal="left" vertical="center" wrapText="1"/>
    </xf>
    <xf numFmtId="0" fontId="12" fillId="0" borderId="8" xfId="3" applyFont="1" applyBorder="1" applyAlignment="1">
      <alignment horizontal="center" vertical="center" wrapText="1"/>
    </xf>
    <xf numFmtId="0" fontId="12" fillId="0" borderId="47" xfId="3" applyFont="1" applyBorder="1" applyAlignment="1">
      <alignment horizontal="center" vertical="center" wrapText="1"/>
    </xf>
    <xf numFmtId="0" fontId="11" fillId="3" borderId="8"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8" fillId="2" borderId="7" xfId="3" applyFill="1" applyBorder="1" applyAlignment="1">
      <alignment horizontal="left" vertical="center"/>
    </xf>
    <xf numFmtId="1" fontId="10" fillId="2" borderId="8" xfId="3" applyNumberFormat="1" applyFont="1" applyFill="1" applyBorder="1" applyAlignment="1">
      <alignment horizontal="center" vertical="center" wrapText="1"/>
    </xf>
    <xf numFmtId="1" fontId="10" fillId="2" borderId="47" xfId="3" applyNumberFormat="1" applyFont="1" applyFill="1" applyBorder="1" applyAlignment="1">
      <alignment horizontal="center" vertical="center"/>
    </xf>
    <xf numFmtId="0" fontId="8" fillId="0" borderId="6" xfId="3" applyBorder="1" applyAlignment="1">
      <alignment horizontal="left" vertical="center"/>
    </xf>
    <xf numFmtId="0" fontId="8" fillId="0" borderId="7" xfId="3" applyBorder="1" applyAlignment="1">
      <alignment horizontal="left" vertical="center"/>
    </xf>
    <xf numFmtId="0" fontId="18" fillId="4" borderId="41" xfId="3" applyFont="1" applyFill="1" applyBorder="1" applyAlignment="1">
      <alignment horizontal="left" vertical="center"/>
    </xf>
    <xf numFmtId="0" fontId="18" fillId="4" borderId="44" xfId="3" applyFont="1" applyFill="1" applyBorder="1" applyAlignment="1">
      <alignment horizontal="left" vertical="center"/>
    </xf>
    <xf numFmtId="0" fontId="18" fillId="4" borderId="45" xfId="3" applyFont="1" applyFill="1" applyBorder="1" applyAlignment="1">
      <alignment horizontal="left" vertical="center"/>
    </xf>
    <xf numFmtId="0" fontId="11" fillId="0" borderId="46" xfId="3" applyFont="1" applyBorder="1" applyAlignment="1">
      <alignment horizontal="center" vertical="center"/>
    </xf>
    <xf numFmtId="0" fontId="11" fillId="0" borderId="3" xfId="3" applyFont="1" applyBorder="1" applyAlignment="1">
      <alignment horizontal="center" vertical="center"/>
    </xf>
    <xf numFmtId="0" fontId="11" fillId="0" borderId="17" xfId="3" applyFont="1" applyBorder="1" applyAlignment="1">
      <alignment horizontal="center" vertical="center"/>
    </xf>
    <xf numFmtId="0" fontId="11" fillId="3" borderId="48" xfId="3" applyFont="1" applyFill="1" applyBorder="1" applyAlignment="1">
      <alignment horizontal="center" vertical="center" wrapText="1"/>
    </xf>
    <xf numFmtId="0" fontId="11" fillId="3" borderId="50" xfId="3" applyFont="1" applyFill="1" applyBorder="1" applyAlignment="1">
      <alignment horizontal="center" vertical="center" wrapText="1"/>
    </xf>
    <xf numFmtId="0" fontId="11" fillId="3" borderId="4"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16" xfId="3" applyFont="1" applyFill="1" applyBorder="1" applyAlignment="1">
      <alignment horizontal="left" vertical="center" wrapText="1"/>
    </xf>
    <xf numFmtId="0" fontId="11" fillId="3" borderId="15" xfId="3" applyFont="1" applyFill="1" applyBorder="1" applyAlignment="1">
      <alignment horizontal="left" vertical="center" wrapText="1"/>
    </xf>
    <xf numFmtId="0" fontId="10" fillId="0" borderId="6" xfId="3" applyFont="1" applyBorder="1" applyAlignment="1">
      <alignment horizontal="center" vertical="center"/>
    </xf>
    <xf numFmtId="0" fontId="10" fillId="0" borderId="8" xfId="3" applyFont="1" applyBorder="1" applyAlignment="1">
      <alignment horizontal="center" vertical="center"/>
    </xf>
    <xf numFmtId="0" fontId="11" fillId="3" borderId="0" xfId="3" applyFont="1" applyFill="1" applyAlignment="1">
      <alignment horizontal="left" vertical="center" wrapText="1"/>
    </xf>
    <xf numFmtId="0" fontId="11" fillId="3" borderId="13" xfId="3" applyFont="1" applyFill="1" applyBorder="1" applyAlignment="1">
      <alignment horizontal="left" vertical="center" wrapText="1"/>
    </xf>
    <xf numFmtId="181" fontId="10" fillId="0" borderId="8" xfId="3" applyNumberFormat="1" applyFont="1" applyBorder="1" applyAlignment="1">
      <alignment horizontal="center" vertical="center" wrapText="1"/>
    </xf>
    <xf numFmtId="181" fontId="10" fillId="0" borderId="47" xfId="3" applyNumberFormat="1" applyFont="1" applyBorder="1" applyAlignment="1">
      <alignment horizontal="center" vertical="center" wrapText="1"/>
    </xf>
    <xf numFmtId="0" fontId="11" fillId="3" borderId="56" xfId="3" applyFont="1" applyFill="1" applyBorder="1" applyAlignment="1">
      <alignment horizontal="center" vertical="center" wrapText="1"/>
    </xf>
    <xf numFmtId="0" fontId="11" fillId="3" borderId="64" xfId="3" applyFont="1" applyFill="1" applyBorder="1" applyAlignment="1">
      <alignment horizontal="center" vertical="center" wrapText="1"/>
    </xf>
    <xf numFmtId="0" fontId="11" fillId="3" borderId="12" xfId="3" applyFont="1" applyFill="1" applyBorder="1" applyAlignment="1">
      <alignment horizontal="left" vertical="center" wrapText="1"/>
    </xf>
    <xf numFmtId="0" fontId="11" fillId="3" borderId="2" xfId="3" applyFont="1" applyFill="1" applyBorder="1" applyAlignment="1">
      <alignment horizontal="left" vertical="center" wrapText="1"/>
    </xf>
    <xf numFmtId="0" fontId="10" fillId="0" borderId="6" xfId="3" applyFont="1" applyBorder="1" applyAlignment="1">
      <alignment horizontal="center" vertical="center" wrapText="1"/>
    </xf>
    <xf numFmtId="0" fontId="10" fillId="0" borderId="47" xfId="3" applyFont="1" applyBorder="1" applyAlignment="1">
      <alignment horizontal="center" vertical="center" wrapText="1"/>
    </xf>
    <xf numFmtId="0" fontId="11" fillId="0" borderId="6" xfId="3" applyFont="1" applyBorder="1" applyAlignment="1">
      <alignment horizontal="center" vertical="center"/>
    </xf>
    <xf numFmtId="0" fontId="11" fillId="0" borderId="8" xfId="3" applyFont="1" applyBorder="1" applyAlignment="1">
      <alignment horizontal="center" vertical="center"/>
    </xf>
    <xf numFmtId="0" fontId="11" fillId="3" borderId="6"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11" fillId="2" borderId="6"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3" borderId="10" xfId="3" applyFont="1" applyFill="1" applyBorder="1" applyAlignment="1">
      <alignment horizontal="left" vertical="center" wrapText="1"/>
    </xf>
    <xf numFmtId="0" fontId="11" fillId="3" borderId="67" xfId="3" applyFont="1" applyFill="1" applyBorder="1" applyAlignment="1">
      <alignment horizontal="left" vertical="center" wrapText="1"/>
    </xf>
    <xf numFmtId="0" fontId="11" fillId="0" borderId="9" xfId="3" applyFont="1" applyBorder="1" applyAlignment="1">
      <alignment horizontal="center" vertical="top" wrapText="1"/>
    </xf>
    <xf numFmtId="0" fontId="11" fillId="0" borderId="2" xfId="3" applyFont="1" applyBorder="1" applyAlignment="1">
      <alignment horizontal="center" vertical="top" wrapText="1"/>
    </xf>
    <xf numFmtId="0" fontId="11" fillId="0" borderId="10" xfId="3" applyFont="1" applyBorder="1" applyAlignment="1">
      <alignment horizontal="center" vertical="top" wrapText="1"/>
    </xf>
    <xf numFmtId="0" fontId="11" fillId="0" borderId="11" xfId="3" applyFont="1" applyBorder="1" applyAlignment="1">
      <alignment horizontal="center"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8" fillId="3" borderId="12" xfId="3" applyFill="1" applyBorder="1" applyAlignment="1">
      <alignment horizontal="center" vertical="center"/>
    </xf>
    <xf numFmtId="0" fontId="8" fillId="3" borderId="2" xfId="3" applyFill="1" applyBorder="1" applyAlignment="1">
      <alignment horizontal="center" vertical="center"/>
    </xf>
    <xf numFmtId="0" fontId="11" fillId="0" borderId="66" xfId="3" applyFont="1" applyBorder="1" applyAlignment="1">
      <alignment horizontal="center" vertical="top" wrapText="1"/>
    </xf>
    <xf numFmtId="0" fontId="11" fillId="0" borderId="68" xfId="3" applyFont="1" applyBorder="1" applyAlignment="1">
      <alignment horizontal="center" vertical="top" wrapText="1"/>
    </xf>
    <xf numFmtId="0" fontId="10" fillId="2" borderId="6"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33" fillId="0" borderId="16" xfId="3" applyFont="1" applyBorder="1" applyAlignment="1">
      <alignment horizontal="center" vertical="center"/>
    </xf>
    <xf numFmtId="177" fontId="33" fillId="0" borderId="16" xfId="3" applyNumberFormat="1" applyFont="1" applyBorder="1" applyAlignment="1">
      <alignment horizontal="center" vertical="center"/>
    </xf>
    <xf numFmtId="0" fontId="18" fillId="4" borderId="41" xfId="3" applyFont="1" applyFill="1" applyBorder="1" applyAlignment="1">
      <alignment vertical="center" wrapText="1"/>
    </xf>
    <xf numFmtId="0" fontId="18" fillId="4" borderId="44" xfId="3" applyFont="1" applyFill="1" applyBorder="1" applyAlignment="1">
      <alignment vertical="center" wrapText="1"/>
    </xf>
    <xf numFmtId="0" fontId="18" fillId="4" borderId="42" xfId="3" applyFont="1" applyFill="1" applyBorder="1" applyAlignment="1">
      <alignment vertical="center" wrapText="1"/>
    </xf>
    <xf numFmtId="0" fontId="11" fillId="0" borderId="43" xfId="3" applyFont="1" applyBorder="1" applyAlignment="1">
      <alignment horizontal="left" vertical="center"/>
    </xf>
    <xf numFmtId="0" fontId="11" fillId="0" borderId="44" xfId="3" applyFont="1" applyBorder="1" applyAlignment="1">
      <alignment horizontal="left" vertical="center"/>
    </xf>
    <xf numFmtId="0" fontId="11" fillId="0" borderId="45" xfId="3" applyFont="1" applyBorder="1" applyAlignment="1">
      <alignment horizontal="left" vertical="center"/>
    </xf>
    <xf numFmtId="0" fontId="11" fillId="3" borderId="49" xfId="3" applyFont="1" applyFill="1" applyBorder="1" applyAlignment="1">
      <alignment horizontal="left" vertical="center" wrapText="1"/>
    </xf>
    <xf numFmtId="0" fontId="11" fillId="3" borderId="16" xfId="3" applyFont="1" applyFill="1" applyBorder="1" applyAlignment="1">
      <alignment horizontal="left" vertical="center" wrapText="1" indent="1"/>
    </xf>
    <xf numFmtId="0" fontId="11" fillId="3" borderId="51" xfId="3" applyFont="1" applyFill="1" applyBorder="1" applyAlignment="1">
      <alignment horizontal="left" vertical="center" wrapText="1" indent="1"/>
    </xf>
    <xf numFmtId="0" fontId="11" fillId="3" borderId="8" xfId="3" applyFont="1" applyFill="1" applyBorder="1" applyAlignment="1">
      <alignment horizontal="left" vertical="center" indent="1"/>
    </xf>
    <xf numFmtId="0" fontId="11" fillId="3" borderId="7" xfId="3" applyFont="1" applyFill="1" applyBorder="1" applyAlignment="1">
      <alignment horizontal="left" vertical="center" indent="1"/>
    </xf>
    <xf numFmtId="0" fontId="11" fillId="0" borderId="14" xfId="3" applyFont="1" applyBorder="1" applyAlignment="1">
      <alignment horizontal="left" vertical="center" wrapText="1"/>
    </xf>
    <xf numFmtId="0" fontId="11" fillId="0" borderId="16" xfId="3" applyFont="1" applyBorder="1" applyAlignment="1">
      <alignment horizontal="left" vertical="center"/>
    </xf>
    <xf numFmtId="0" fontId="11" fillId="0" borderId="51" xfId="3" applyFont="1" applyBorder="1" applyAlignment="1">
      <alignment horizontal="left" vertical="center"/>
    </xf>
    <xf numFmtId="0" fontId="11" fillId="3" borderId="53" xfId="3" applyFont="1" applyFill="1" applyBorder="1" applyAlignment="1">
      <alignment horizontal="left" vertical="center" wrapText="1" indent="1"/>
    </xf>
    <xf numFmtId="0" fontId="11" fillId="3" borderId="58" xfId="3" applyFont="1" applyFill="1" applyBorder="1" applyAlignment="1">
      <alignment horizontal="left" vertical="center" wrapText="1" indent="1"/>
    </xf>
    <xf numFmtId="0" fontId="11" fillId="0" borderId="54" xfId="3" applyFont="1" applyBorder="1" applyAlignment="1">
      <alignment horizontal="left" vertical="center" wrapText="1"/>
    </xf>
    <xf numFmtId="0" fontId="11" fillId="0" borderId="53" xfId="3" applyFont="1" applyBorder="1" applyAlignment="1">
      <alignment horizontal="left" vertical="center"/>
    </xf>
    <xf numFmtId="0" fontId="11" fillId="0" borderId="55" xfId="3" applyFont="1" applyBorder="1" applyAlignment="1">
      <alignment horizontal="left" vertical="center"/>
    </xf>
    <xf numFmtId="0" fontId="11" fillId="0" borderId="6" xfId="3" applyFont="1" applyBorder="1" applyAlignment="1">
      <alignment horizontal="left" vertical="center"/>
    </xf>
    <xf numFmtId="0" fontId="11" fillId="0" borderId="8" xfId="3" applyFont="1" applyBorder="1" applyAlignment="1">
      <alignment horizontal="left" vertical="center"/>
    </xf>
    <xf numFmtId="0" fontId="11" fillId="0" borderId="8" xfId="3" applyFont="1" applyBorder="1" applyAlignment="1">
      <alignment vertical="center" wrapText="1"/>
    </xf>
    <xf numFmtId="0" fontId="11" fillId="0" borderId="47" xfId="3" applyFont="1" applyBorder="1" applyAlignment="1">
      <alignment vertical="center" wrapText="1"/>
    </xf>
    <xf numFmtId="0" fontId="11" fillId="0" borderId="14" xfId="3" applyFont="1" applyBorder="1" applyAlignment="1">
      <alignment horizontal="center" vertical="center"/>
    </xf>
    <xf numFmtId="0" fontId="11" fillId="0" borderId="16" xfId="3" applyFont="1" applyBorder="1" applyAlignment="1">
      <alignment horizontal="center" vertical="center"/>
    </xf>
    <xf numFmtId="0" fontId="11" fillId="0" borderId="47" xfId="3" applyFont="1" applyBorder="1" applyAlignment="1">
      <alignment horizontal="center" vertical="center"/>
    </xf>
    <xf numFmtId="0" fontId="11" fillId="3" borderId="5" xfId="3" applyFont="1" applyFill="1" applyBorder="1" applyAlignment="1">
      <alignment horizontal="left" vertical="center" wrapText="1"/>
    </xf>
    <xf numFmtId="0" fontId="11" fillId="3" borderId="65" xfId="3" applyFont="1" applyFill="1" applyBorder="1" applyAlignment="1">
      <alignment horizontal="left" vertical="center" wrapText="1"/>
    </xf>
    <xf numFmtId="0" fontId="11" fillId="3" borderId="14" xfId="3" applyFont="1" applyFill="1" applyBorder="1" applyAlignment="1">
      <alignment horizontal="left" vertical="center"/>
    </xf>
    <xf numFmtId="0" fontId="11" fillId="3" borderId="16" xfId="3" applyFont="1" applyFill="1" applyBorder="1" applyAlignment="1">
      <alignment horizontal="left" vertical="center"/>
    </xf>
    <xf numFmtId="0" fontId="11" fillId="3" borderId="53" xfId="3" applyFont="1" applyFill="1" applyBorder="1" applyAlignment="1">
      <alignment horizontal="left" vertical="center"/>
    </xf>
    <xf numFmtId="0" fontId="11" fillId="3" borderId="55" xfId="3" applyFont="1" applyFill="1" applyBorder="1" applyAlignment="1">
      <alignment horizontal="left" vertical="center"/>
    </xf>
    <xf numFmtId="0" fontId="11" fillId="0" borderId="74" xfId="3" applyFont="1" applyBorder="1" applyAlignment="1">
      <alignment horizontal="center" vertical="center"/>
    </xf>
    <xf numFmtId="0" fontId="11" fillId="0" borderId="75" xfId="3" applyFont="1" applyBorder="1" applyAlignment="1">
      <alignment horizontal="center" vertical="center"/>
    </xf>
    <xf numFmtId="0" fontId="8" fillId="0" borderId="4" xfId="3" applyBorder="1" applyAlignment="1">
      <alignment horizontal="center" vertical="center"/>
    </xf>
    <xf numFmtId="0" fontId="49" fillId="0" borderId="76" xfId="3" applyFont="1" applyBorder="1" applyAlignment="1">
      <alignment horizontal="center" vertical="top"/>
    </xf>
    <xf numFmtId="0" fontId="49" fillId="0" borderId="77" xfId="3" applyFont="1" applyBorder="1" applyAlignment="1">
      <alignment horizontal="center" vertical="top"/>
    </xf>
    <xf numFmtId="0" fontId="11" fillId="3" borderId="53" xfId="3" applyFont="1" applyFill="1" applyBorder="1" applyAlignment="1">
      <alignment horizontal="left" vertical="center" wrapText="1"/>
    </xf>
    <xf numFmtId="0" fontId="11" fillId="3" borderId="58" xfId="3" applyFont="1" applyFill="1" applyBorder="1" applyAlignment="1">
      <alignment horizontal="left" vertical="center" wrapText="1"/>
    </xf>
    <xf numFmtId="0" fontId="8" fillId="0" borderId="54" xfId="3" applyBorder="1" applyAlignment="1">
      <alignment horizontal="center" vertical="center"/>
    </xf>
    <xf numFmtId="0" fontId="8" fillId="0" borderId="53" xfId="3" applyBorder="1" applyAlignment="1">
      <alignment horizontal="center" vertical="center"/>
    </xf>
    <xf numFmtId="0" fontId="49" fillId="0" borderId="78" xfId="3" applyFont="1" applyBorder="1" applyAlignment="1">
      <alignment horizontal="center" vertical="top"/>
    </xf>
    <xf numFmtId="0" fontId="49" fillId="0" borderId="79" xfId="3" applyFont="1" applyBorder="1" applyAlignment="1">
      <alignment horizontal="center" vertical="top"/>
    </xf>
    <xf numFmtId="0" fontId="11" fillId="0" borderId="60" xfId="3" applyFont="1" applyBorder="1" applyAlignment="1">
      <alignment horizontal="center" vertical="center"/>
    </xf>
    <xf numFmtId="0" fontId="11" fillId="0" borderId="21" xfId="3" applyFont="1" applyBorder="1" applyAlignment="1">
      <alignment horizontal="center" vertical="center"/>
    </xf>
    <xf numFmtId="0" fontId="11" fillId="0" borderId="20" xfId="3" applyFont="1" applyBorder="1" applyAlignment="1">
      <alignment horizontal="center" vertical="center"/>
    </xf>
    <xf numFmtId="49" fontId="18" fillId="4" borderId="41" xfId="3" applyNumberFormat="1" applyFont="1" applyFill="1" applyBorder="1" applyAlignment="1">
      <alignment horizontal="left" vertical="center" wrapText="1"/>
    </xf>
    <xf numFmtId="49" fontId="18" fillId="4" borderId="44" xfId="3" applyNumberFormat="1" applyFont="1" applyFill="1" applyBorder="1" applyAlignment="1">
      <alignment horizontal="left" vertical="center" wrapText="1"/>
    </xf>
    <xf numFmtId="49" fontId="18" fillId="4" borderId="42" xfId="3" applyNumberFormat="1" applyFont="1" applyFill="1" applyBorder="1" applyAlignment="1">
      <alignment horizontal="left" vertical="center" wrapText="1"/>
    </xf>
    <xf numFmtId="0" fontId="11" fillId="0" borderId="8" xfId="3" applyFont="1" applyBorder="1" applyAlignment="1">
      <alignment horizontal="center" vertical="center" wrapText="1"/>
    </xf>
    <xf numFmtId="0" fontId="11" fillId="0" borderId="47" xfId="3" applyFont="1" applyBorder="1" applyAlignment="1">
      <alignment horizontal="center" vertical="center" wrapText="1"/>
    </xf>
    <xf numFmtId="0" fontId="11" fillId="3" borderId="8"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10" fillId="0" borderId="7" xfId="3" applyFont="1" applyBorder="1" applyAlignment="1">
      <alignment horizontal="center" vertical="center" wrapText="1"/>
    </xf>
    <xf numFmtId="0" fontId="15" fillId="0" borderId="74" xfId="3" applyFont="1" applyBorder="1" applyAlignment="1">
      <alignment horizontal="center" vertical="top"/>
    </xf>
    <xf numFmtId="0" fontId="15" fillId="0" borderId="75" xfId="3" applyFont="1" applyBorder="1" applyAlignment="1">
      <alignment horizontal="center" vertical="top"/>
    </xf>
    <xf numFmtId="0" fontId="11" fillId="0" borderId="43" xfId="3" applyFont="1" applyBorder="1" applyAlignment="1">
      <alignment horizontal="center" vertical="center"/>
    </xf>
    <xf numFmtId="0" fontId="11" fillId="0" borderId="44" xfId="3" applyFont="1" applyBorder="1" applyAlignment="1">
      <alignment horizontal="center" vertical="center"/>
    </xf>
    <xf numFmtId="0" fontId="11" fillId="0" borderId="69" xfId="3" applyFont="1" applyBorder="1" applyAlignment="1">
      <alignment horizontal="center" vertical="center"/>
    </xf>
    <xf numFmtId="0" fontId="11" fillId="0" borderId="70" xfId="3" applyFont="1" applyBorder="1" applyAlignment="1">
      <alignment horizontal="center" vertical="center"/>
    </xf>
    <xf numFmtId="0" fontId="11" fillId="3" borderId="15" xfId="3" applyFont="1" applyFill="1" applyBorder="1" applyAlignment="1">
      <alignment horizontal="left" vertical="center"/>
    </xf>
    <xf numFmtId="0" fontId="11" fillId="0" borderId="54" xfId="3" applyFont="1" applyBorder="1" applyAlignment="1">
      <alignment horizontal="center" vertical="center" wrapText="1"/>
    </xf>
    <xf numFmtId="0" fontId="11" fillId="0" borderId="53" xfId="3" applyFont="1" applyBorder="1" applyAlignment="1">
      <alignment horizontal="center" vertical="center" wrapText="1"/>
    </xf>
    <xf numFmtId="0" fontId="11" fillId="0" borderId="53" xfId="3" applyFont="1" applyBorder="1" applyAlignment="1">
      <alignment horizontal="center" vertical="center"/>
    </xf>
    <xf numFmtId="0" fontId="11" fillId="0" borderId="55" xfId="3" applyFont="1" applyBorder="1" applyAlignment="1">
      <alignment horizontal="center" vertical="center"/>
    </xf>
    <xf numFmtId="0" fontId="18" fillId="4" borderId="23" xfId="3" applyFont="1" applyFill="1" applyBorder="1" applyAlignment="1">
      <alignment horizontal="left" vertical="center" wrapText="1"/>
    </xf>
    <xf numFmtId="0" fontId="18" fillId="4" borderId="69" xfId="3" applyFont="1" applyFill="1" applyBorder="1" applyAlignment="1">
      <alignment horizontal="left" vertical="center" wrapText="1"/>
    </xf>
    <xf numFmtId="0" fontId="18" fillId="4" borderId="81" xfId="3" applyFont="1" applyFill="1" applyBorder="1" applyAlignment="1">
      <alignment horizontal="left" vertical="center" wrapText="1"/>
    </xf>
    <xf numFmtId="0" fontId="11" fillId="3" borderId="46" xfId="3" applyFont="1" applyFill="1" applyBorder="1" applyAlignment="1">
      <alignment horizontal="left" vertical="center" wrapText="1" indent="1"/>
    </xf>
    <xf numFmtId="0" fontId="11" fillId="3" borderId="8" xfId="3" applyFont="1" applyFill="1" applyBorder="1" applyAlignment="1">
      <alignment horizontal="left" vertical="center" wrapText="1" indent="1"/>
    </xf>
    <xf numFmtId="0" fontId="11" fillId="3" borderId="7" xfId="3" applyFont="1" applyFill="1" applyBorder="1" applyAlignment="1">
      <alignment horizontal="left" vertical="center" wrapText="1" indent="1"/>
    </xf>
    <xf numFmtId="0" fontId="11" fillId="0" borderId="6" xfId="3" applyFont="1" applyBorder="1" applyAlignment="1">
      <alignment horizontal="center" vertical="center" wrapText="1"/>
    </xf>
    <xf numFmtId="0" fontId="11" fillId="3" borderId="24" xfId="3" applyFont="1" applyFill="1" applyBorder="1" applyAlignment="1">
      <alignment horizontal="left" vertical="center" wrapText="1" indent="1"/>
    </xf>
    <xf numFmtId="0" fontId="11" fillId="3" borderId="0" xfId="3" applyFont="1" applyFill="1" applyAlignment="1">
      <alignment horizontal="left" vertical="center" wrapText="1" indent="1"/>
    </xf>
    <xf numFmtId="0" fontId="11" fillId="3" borderId="13" xfId="3" applyFont="1" applyFill="1" applyBorder="1" applyAlignment="1">
      <alignment horizontal="left" vertical="center" wrapText="1" indent="1"/>
    </xf>
    <xf numFmtId="0" fontId="8" fillId="0" borderId="76" xfId="3" applyBorder="1" applyAlignment="1">
      <alignment horizontal="center" vertical="center"/>
    </xf>
    <xf numFmtId="0" fontId="8" fillId="0" borderId="75" xfId="3" applyBorder="1" applyAlignment="1">
      <alignment horizontal="center" vertical="center"/>
    </xf>
    <xf numFmtId="0" fontId="11" fillId="3" borderId="48" xfId="3" applyFont="1" applyFill="1" applyBorder="1" applyAlignment="1">
      <alignment horizontal="left" vertical="center" wrapText="1" indent="1"/>
    </xf>
    <xf numFmtId="0" fontId="11" fillId="3" borderId="4" xfId="3" applyFont="1" applyFill="1" applyBorder="1" applyAlignment="1">
      <alignment horizontal="left" vertical="center" wrapText="1" indent="1"/>
    </xf>
    <xf numFmtId="0" fontId="11" fillId="3" borderId="11" xfId="3" applyFont="1" applyFill="1" applyBorder="1" applyAlignment="1">
      <alignment horizontal="left" vertical="center" wrapText="1" indent="1"/>
    </xf>
    <xf numFmtId="0" fontId="11" fillId="3" borderId="50" xfId="3" applyFont="1" applyFill="1" applyBorder="1" applyAlignment="1">
      <alignment horizontal="left" vertical="center" wrapText="1" indent="1"/>
    </xf>
    <xf numFmtId="0" fontId="11" fillId="3" borderId="15" xfId="3" applyFont="1" applyFill="1" applyBorder="1" applyAlignment="1">
      <alignment horizontal="left" vertical="center" wrapText="1" indent="1"/>
    </xf>
    <xf numFmtId="0" fontId="11" fillId="3" borderId="26" xfId="3" applyFont="1" applyFill="1" applyBorder="1" applyAlignment="1">
      <alignment horizontal="left" vertical="center" wrapText="1" indent="1"/>
    </xf>
    <xf numFmtId="0" fontId="11" fillId="3" borderId="5" xfId="3" applyFont="1" applyFill="1" applyBorder="1" applyAlignment="1">
      <alignment horizontal="left" vertical="center" wrapText="1" indent="1"/>
    </xf>
    <xf numFmtId="0" fontId="11" fillId="3" borderId="65" xfId="3" applyFont="1" applyFill="1" applyBorder="1" applyAlignment="1">
      <alignment horizontal="left" vertical="center" wrapText="1" indent="1"/>
    </xf>
    <xf numFmtId="0" fontId="10" fillId="0" borderId="7" xfId="3" applyFont="1" applyBorder="1" applyAlignment="1">
      <alignment horizontal="center" vertical="center"/>
    </xf>
    <xf numFmtId="0" fontId="12" fillId="0" borderId="0" xfId="3" applyFont="1" applyAlignment="1">
      <alignment horizontal="left" vertical="top" wrapText="1"/>
    </xf>
    <xf numFmtId="178" fontId="48" fillId="0" borderId="72" xfId="3" applyNumberFormat="1" applyFont="1" applyBorder="1" applyAlignment="1">
      <alignment horizontal="center" vertical="center"/>
    </xf>
    <xf numFmtId="178" fontId="48" fillId="0" borderId="7" xfId="3" applyNumberFormat="1" applyFont="1" applyBorder="1" applyAlignment="1">
      <alignment horizontal="center" vertical="center"/>
    </xf>
    <xf numFmtId="0" fontId="31" fillId="4" borderId="44" xfId="3" applyFont="1" applyFill="1" applyBorder="1" applyAlignment="1">
      <alignment horizontal="left" vertical="center" wrapText="1"/>
    </xf>
    <xf numFmtId="0" fontId="11" fillId="0" borderId="45" xfId="3" applyFont="1" applyBorder="1" applyAlignment="1">
      <alignment horizontal="center" vertical="center"/>
    </xf>
    <xf numFmtId="0" fontId="11" fillId="3" borderId="5" xfId="3" applyFont="1" applyFill="1" applyBorder="1" applyAlignment="1">
      <alignment horizontal="left" vertical="center"/>
    </xf>
    <xf numFmtId="0" fontId="11" fillId="3" borderId="65" xfId="3" applyFont="1" applyFill="1" applyBorder="1" applyAlignment="1">
      <alignment horizontal="left" vertical="center"/>
    </xf>
    <xf numFmtId="0" fontId="11" fillId="3" borderId="8" xfId="3" applyFont="1" applyFill="1" applyBorder="1" applyAlignment="1">
      <alignment horizontal="left" vertical="center"/>
    </xf>
    <xf numFmtId="0" fontId="11" fillId="3" borderId="7" xfId="3" applyFont="1" applyFill="1" applyBorder="1" applyAlignment="1">
      <alignment horizontal="left" vertical="center"/>
    </xf>
    <xf numFmtId="0" fontId="11" fillId="0" borderId="83" xfId="3" applyFont="1" applyBorder="1" applyAlignment="1">
      <alignment horizontal="center" vertical="center"/>
    </xf>
    <xf numFmtId="0" fontId="11" fillId="0" borderId="51" xfId="3" applyFont="1" applyBorder="1" applyAlignment="1">
      <alignment horizontal="center" vertical="center"/>
    </xf>
    <xf numFmtId="0" fontId="18" fillId="4" borderId="41" xfId="3" applyFont="1" applyFill="1" applyBorder="1" applyAlignment="1">
      <alignment horizontal="left" vertical="center" wrapText="1"/>
    </xf>
    <xf numFmtId="0" fontId="18" fillId="4" borderId="44"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1" fillId="3" borderId="48" xfId="3" applyFont="1" applyFill="1" applyBorder="1" applyAlignment="1">
      <alignment horizontal="left" vertical="center" wrapText="1"/>
    </xf>
    <xf numFmtId="0" fontId="11" fillId="3" borderId="85" xfId="3" applyFont="1" applyFill="1" applyBorder="1" applyAlignment="1">
      <alignment horizontal="left" vertical="center" wrapText="1"/>
    </xf>
    <xf numFmtId="0" fontId="11" fillId="3" borderId="26" xfId="3" applyFont="1" applyFill="1" applyBorder="1" applyAlignment="1">
      <alignment horizontal="left" vertical="center" wrapText="1"/>
    </xf>
    <xf numFmtId="0" fontId="11" fillId="3" borderId="86" xfId="3" applyFont="1" applyFill="1" applyBorder="1" applyAlignment="1">
      <alignment horizontal="left" vertical="center" wrapText="1"/>
    </xf>
    <xf numFmtId="0" fontId="11" fillId="3" borderId="17" xfId="3" applyFont="1" applyFill="1" applyBorder="1" applyAlignment="1">
      <alignment horizontal="left" vertical="center" wrapText="1" indent="1"/>
    </xf>
    <xf numFmtId="0" fontId="11" fillId="3" borderId="61" xfId="3" applyFont="1" applyFill="1" applyBorder="1" applyAlignment="1">
      <alignment horizontal="left" vertical="center" wrapText="1" indent="1"/>
    </xf>
    <xf numFmtId="0" fontId="12" fillId="0" borderId="0" xfId="3" applyFont="1" applyAlignment="1">
      <alignment horizontal="left" vertical="center"/>
    </xf>
    <xf numFmtId="0" fontId="12" fillId="0" borderId="0" xfId="3" applyFont="1" applyAlignment="1">
      <alignment horizontal="left" vertical="top"/>
    </xf>
    <xf numFmtId="0" fontId="52" fillId="0" borderId="0" xfId="8" applyFont="1" applyAlignment="1">
      <alignment horizontal="left" vertical="top" wrapText="1"/>
    </xf>
    <xf numFmtId="0" fontId="53" fillId="0" borderId="0" xfId="8" applyFont="1" applyAlignment="1">
      <alignment horizontal="left" vertical="top" wrapText="1"/>
    </xf>
    <xf numFmtId="0" fontId="24" fillId="0" borderId="0" xfId="8" applyFont="1" applyAlignment="1">
      <alignment horizontal="left" vertical="center"/>
    </xf>
    <xf numFmtId="0" fontId="52" fillId="0" borderId="0" xfId="8" applyFont="1" applyAlignment="1">
      <alignment horizontal="left" vertical="center" wrapText="1"/>
    </xf>
    <xf numFmtId="0" fontId="52" fillId="0" borderId="0" xfId="8" applyFont="1" applyAlignment="1">
      <alignment horizontal="left" vertical="top"/>
    </xf>
    <xf numFmtId="0" fontId="24" fillId="0" borderId="0" xfId="8" applyFont="1" applyAlignment="1">
      <alignment horizontal="justify" vertical="center"/>
    </xf>
    <xf numFmtId="0" fontId="24" fillId="0" borderId="0" xfId="8" applyFont="1" applyAlignme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18">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metadata.xml" Type="http://schemas.openxmlformats.org/officeDocument/2006/relationships/sheetMetadata"/></Relationships>
</file>

<file path=xl/ctrlProps/ctrlProp1.xml><?xml version="1.0" encoding="utf-8"?>
<formControlPr xmlns="http://schemas.microsoft.com/office/spreadsheetml/2009/9/main" objectType="CheckBox" fmlaLink="$L$28" lockText="1" noThreeD="1"/>
</file>

<file path=xl/ctrlProps/ctrlProp2.xml><?xml version="1.0" encoding="utf-8"?>
<formControlPr xmlns="http://schemas.microsoft.com/office/spreadsheetml/2009/9/main" objectType="CheckBox" fmlaLink="$K$28" lockText="1" noThreeD="1"/>
</file>

<file path=xl/ctrlProps/ctrlProp3.xml><?xml version="1.0" encoding="utf-8"?>
<formControlPr xmlns="http://schemas.microsoft.com/office/spreadsheetml/2009/9/main" objectType="CheckBox" fmlaLink="$K$59" lockText="1" noThreeD="1"/>
</file>

<file path=xl/ctrlProps/ctrlProp4.xml><?xml version="1.0" encoding="utf-8"?>
<formControlPr xmlns="http://schemas.microsoft.com/office/spreadsheetml/2009/9/main" objectType="CheckBox" fmlaLink="$L$59" lockText="1" noThreeD="1"/>
</file>

<file path=xl/ctrlProps/ctrlProp5.xml><?xml version="1.0" encoding="utf-8"?>
<formControlPr xmlns="http://schemas.microsoft.com/office/spreadsheetml/2009/9/main" objectType="CheckBox" fmlaLink="$P$69" lockText="1" noThreeD="1"/>
</file>

<file path=xl/ctrlProps/ctrlProp6.xml><?xml version="1.0" encoding="utf-8"?>
<formControlPr xmlns="http://schemas.microsoft.com/office/spreadsheetml/2009/9/main" objectType="CheckBox" fmlaLink="$Q$69" lockText="1" noThreeD="1"/>
</file>

<file path=xl/ctrlProps/ctrlProp7.xml><?xml version="1.0" encoding="utf-8"?>
<formControlPr xmlns="http://schemas.microsoft.com/office/spreadsheetml/2009/9/main" objectType="CheckBox" fmlaLink="$R$69" lockText="1" noThreeD="1"/>
</file>

<file path=xl/ctrlProps/ctrlProp8.xml><?xml version="1.0" encoding="utf-8"?>
<formControlPr xmlns="http://schemas.microsoft.com/office/spreadsheetml/2009/9/main" objectType="Radio" firstButton="1" fmlaLink="$L$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L$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L$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L$2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L$2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L$2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L$3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L$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L$3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L$35"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L$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L$37"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L$4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L$4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L$4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L$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L$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L$53"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L$54"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L$56"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L$57"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L$5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L$6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L$66"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L$7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L$7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L$7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L$75"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L$4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L$4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L$67"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L$6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L$10"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drawings/_rels/drawing1.xml.rels><?xml version="1.0" encoding="UTF-8" standalone="yes"?><Relationships xmlns="http://schemas.openxmlformats.org/package/2006/relationships"><Relationship Id="rId1" Target="#todokede!A1" Type="http://schemas.openxmlformats.org/officeDocument/2006/relationships/hyperlink"/><Relationship Id="rId2" Target="#hyoushi!A1" Type="http://schemas.openxmlformats.org/officeDocument/2006/relationships/hyperlink"/><Relationship Id="rId3" Target="#'BT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A1" Type="http://schemas.openxmlformats.org/officeDocument/2006/relationships/hyperlink"/></Relationships>
</file>

<file path=xl/drawings/_rels/drawing3.xml.rels><?xml version="1.0" encoding="UTF-8" standalone="yes"?><Relationships xmlns="http://schemas.openxmlformats.org/package/2006/relationships"><Relationship Id="rId1" Target="#tejyunsyo!A1" Type="http://schemas.openxmlformats.org/officeDocument/2006/relationships/hyperlink"/></Relationships>
</file>

<file path=xl/drawings/_rels/drawing4.xml.rels><?xml version="1.0" encoding="UTF-8" standalone="yes"?><Relationships xmlns="http://schemas.openxmlformats.org/package/2006/relationships"><Relationship Id="rId1" Target="#tejyunsyo!A1" Type="http://schemas.openxmlformats.org/officeDocument/2006/relationships/hyperlink"/><Relationship Id="rId2" Target="#BT3kisai!A1" Type="http://schemas.openxmlformats.org/officeDocument/2006/relationships/hyperlink"/></Relationships>
</file>

<file path=xl/drawings/_rels/drawing5.xml.rels><?xml version="1.0" encoding="UTF-8" standalone="yes"?><Relationships xmlns="http://schemas.openxmlformats.org/package/2006/relationships"><Relationship Id="rId1" Target="#'BT3'!A1" Type="http://schemas.openxmlformats.org/officeDocument/2006/relationships/hyperlink"/><Relationship Id="rId2" Target="#%E5%88%A5%E7%B4%99%E6%A7%98%E5%BC%8F%EF%BC%9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0</xdr:col>
      <xdr:colOff>593482</xdr:colOff>
      <xdr:row>8</xdr:row>
      <xdr:rowOff>432289</xdr:rowOff>
    </xdr:from>
    <xdr:to>
      <xdr:col>8</xdr:col>
      <xdr:colOff>48115</xdr:colOff>
      <xdr:row>10</xdr:row>
      <xdr:rowOff>381001</xdr:rowOff>
    </xdr:to>
    <xdr:sp macro="" textlink="">
      <xdr:nvSpPr>
        <xdr:cNvPr id="19" name="角丸四角形 13">
          <a:extLst>
            <a:ext uri="{FF2B5EF4-FFF2-40B4-BE49-F238E27FC236}">
              <a16:creationId xmlns:a16="http://schemas.microsoft.com/office/drawing/2014/main" id="{30E4B33C-E967-4229-B2C2-52EF026BC01C}"/>
            </a:ext>
          </a:extLst>
        </xdr:cNvPr>
        <xdr:cNvSpPr/>
      </xdr:nvSpPr>
      <xdr:spPr>
        <a:xfrm>
          <a:off x="593482" y="2725616"/>
          <a:ext cx="4964479" cy="886558"/>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90FAA587-DFEB-48DA-9098-663A05A512B0}"/>
            </a:ext>
          </a:extLst>
        </xdr:cNvPr>
        <xdr:cNvSpPr txBox="1"/>
      </xdr:nvSpPr>
      <xdr:spPr>
        <a:xfrm>
          <a:off x="4115584" y="9308519"/>
          <a:ext cx="46038" cy="123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F6078F2F-96FA-4BA3-BB1C-F744EE727B90}"/>
            </a:ext>
          </a:extLst>
        </xdr:cNvPr>
        <xdr:cNvSpPr txBox="1"/>
      </xdr:nvSpPr>
      <xdr:spPr>
        <a:xfrm>
          <a:off x="6862043" y="10284043"/>
          <a:ext cx="0" cy="282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B7EE53EB-384B-4B16-8CE1-0E6A203CFF2D}"/>
            </a:ext>
          </a:extLst>
        </xdr:cNvPr>
        <xdr:cNvSpPr txBox="1"/>
      </xdr:nvSpPr>
      <xdr:spPr>
        <a:xfrm>
          <a:off x="6855355" y="3135105"/>
          <a:ext cx="3033" cy="12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1BD365B0-2591-42BA-94FB-2C14AF439466}"/>
            </a:ext>
          </a:extLst>
        </xdr:cNvPr>
        <xdr:cNvSpPr txBox="1"/>
      </xdr:nvSpPr>
      <xdr:spPr>
        <a:xfrm>
          <a:off x="6847163" y="3071798"/>
          <a:ext cx="14857" cy="13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xdr:oneCellAnchor>
    <xdr:from>
      <xdr:col>14</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615E03A5-8D5A-41AF-A105-0F20507A13A2}"/>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89</xdr:row>
      <xdr:rowOff>52917</xdr:rowOff>
    </xdr:from>
    <xdr:ext cx="184731" cy="264560"/>
    <xdr:sp macro="" textlink="">
      <xdr:nvSpPr>
        <xdr:cNvPr id="7" name="テキスト ボックス 6">
          <a:extLst>
            <a:ext uri="{FF2B5EF4-FFF2-40B4-BE49-F238E27FC236}">
              <a16:creationId xmlns:a16="http://schemas.microsoft.com/office/drawing/2014/main" id="{5823CBAD-02AF-448E-8D38-F2494DD634D7}"/>
            </a:ext>
          </a:extLst>
        </xdr:cNvPr>
        <xdr:cNvSpPr txBox="1"/>
      </xdr:nvSpPr>
      <xdr:spPr>
        <a:xfrm>
          <a:off x="9728200" y="15311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65BE54EC-7F48-4709-9C37-07FAAA20C039}"/>
            </a:ext>
          </a:extLst>
        </xdr:cNvPr>
        <xdr:cNvSpPr txBox="1"/>
      </xdr:nvSpPr>
      <xdr:spPr>
        <a:xfrm>
          <a:off x="4798868" y="712975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9A3D186F-0713-48EE-9088-CC00982B71E0}"/>
            </a:ext>
          </a:extLst>
        </xdr:cNvPr>
        <xdr:cNvSpPr txBox="1"/>
      </xdr:nvSpPr>
      <xdr:spPr>
        <a:xfrm>
          <a:off x="4511836" y="12514851"/>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EF2BF1EF-DE8F-4970-8668-C5A328F82302}"/>
            </a:ext>
          </a:extLst>
        </xdr:cNvPr>
        <xdr:cNvSpPr txBox="1"/>
      </xdr:nvSpPr>
      <xdr:spPr>
        <a:xfrm>
          <a:off x="4803135" y="678551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82953FA5-C7BE-493E-AEFE-B746429770A7}"/>
            </a:ext>
          </a:extLst>
        </xdr:cNvPr>
        <xdr:cNvSpPr txBox="1"/>
      </xdr:nvSpPr>
      <xdr:spPr>
        <a:xfrm>
          <a:off x="6854245" y="12900702"/>
          <a:ext cx="4203" cy="13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91137" name="Check Box 1" descr="算定&#10;（２４時間開局）&#10;している"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91138" name="Check Box 2" descr="算定&#10;（２４時間開局）&#10;している"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770AE6B1-CE55-4D29-B382-0CC020D00AA4}"/>
            </a:ext>
          </a:extLst>
        </xdr:cNvPr>
        <xdr:cNvSpPr txBox="1"/>
      </xdr:nvSpPr>
      <xdr:spPr>
        <a:xfrm>
          <a:off x="4825517" y="919011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B8F256D5-36DF-4E22-91F5-F69526CF6A55}"/>
            </a:ext>
          </a:extLst>
        </xdr:cNvPr>
        <xdr:cNvSpPr txBox="1"/>
      </xdr:nvSpPr>
      <xdr:spPr>
        <a:xfrm>
          <a:off x="4909988" y="1230838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xdr:oneCellAnchor>
    <xdr:from>
      <xdr:col>6</xdr:col>
      <xdr:colOff>681005</xdr:colOff>
      <xdr:row>56</xdr:row>
      <xdr:rowOff>429602</xdr:rowOff>
    </xdr:from>
    <xdr:ext cx="1671670" cy="293683"/>
    <xdr:sp macro="" textlink="">
      <xdr:nvSpPr>
        <xdr:cNvPr id="14" name="テキスト ボックス 13">
          <a:extLst>
            <a:ext uri="{FF2B5EF4-FFF2-40B4-BE49-F238E27FC236}">
              <a16:creationId xmlns:a16="http://schemas.microsoft.com/office/drawing/2014/main" id="{17773C08-E1CA-422E-A6E7-CEA0192A3BD3}"/>
            </a:ext>
          </a:extLst>
        </xdr:cNvPr>
        <xdr:cNvSpPr txBox="1"/>
      </xdr:nvSpPr>
      <xdr:spPr>
        <a:xfrm>
          <a:off x="4824380" y="21441752"/>
          <a:ext cx="167167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477C0014-5BC6-4ABB-99B8-D8F8B18ABDBC}"/>
            </a:ext>
          </a:extLst>
        </xdr:cNvPr>
        <xdr:cNvSpPr txBox="1"/>
      </xdr:nvSpPr>
      <xdr:spPr>
        <a:xfrm>
          <a:off x="6862601" y="4138234"/>
          <a:ext cx="0" cy="14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220D8889-B97D-4DD4-800E-CF00467A01DA}"/>
            </a:ext>
          </a:extLst>
        </xdr:cNvPr>
        <xdr:cNvSpPr txBox="1"/>
      </xdr:nvSpPr>
      <xdr:spPr>
        <a:xfrm>
          <a:off x="5954662" y="4457902"/>
          <a:ext cx="29490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FFC859E1-A8E7-4996-8EB3-8E14AA70B3AE}"/>
            </a:ext>
          </a:extLst>
        </xdr:cNvPr>
        <xdr:cNvSpPr txBox="1"/>
      </xdr:nvSpPr>
      <xdr:spPr>
        <a:xfrm>
          <a:off x="6859395" y="5000824"/>
          <a:ext cx="0" cy="171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5D2BEEA5-B445-417B-83D3-B2A77AD7CC1E}"/>
            </a:ext>
          </a:extLst>
        </xdr:cNvPr>
        <xdr:cNvSpPr txBox="1"/>
      </xdr:nvSpPr>
      <xdr:spPr>
        <a:xfrm>
          <a:off x="4800612" y="1269048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35A6BAD8-87AF-49AB-AEE4-F7916062BD4E}"/>
            </a:ext>
          </a:extLst>
        </xdr:cNvPr>
        <xdr:cNvSpPr txBox="1"/>
      </xdr:nvSpPr>
      <xdr:spPr>
        <a:xfrm>
          <a:off x="6173966" y="12691067"/>
          <a:ext cx="93664" cy="25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983350</xdr:colOff>
      <xdr:row>76</xdr:row>
      <xdr:rowOff>89580</xdr:rowOff>
    </xdr:from>
    <xdr:to>
      <xdr:col>9</xdr:col>
      <xdr:colOff>1428750</xdr:colOff>
      <xdr:row>77</xdr:row>
      <xdr:rowOff>0</xdr:rowOff>
    </xdr:to>
    <xdr:sp macro="" textlink="">
      <xdr:nvSpPr>
        <xdr:cNvPr id="20" name="テキスト ボックス 19">
          <a:extLst>
            <a:ext uri="{FF2B5EF4-FFF2-40B4-BE49-F238E27FC236}">
              <a16:creationId xmlns:a16="http://schemas.microsoft.com/office/drawing/2014/main" id="{E90DAAFA-B2A4-4191-B213-02816A5DC4E7}"/>
            </a:ext>
          </a:extLst>
        </xdr:cNvPr>
        <xdr:cNvSpPr txBox="1"/>
      </xdr:nvSpPr>
      <xdr:spPr>
        <a:xfrm>
          <a:off x="9584425" y="30064755"/>
          <a:ext cx="445400"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462193D8-65B3-480E-A653-32D0798B4758}"/>
            </a:ext>
          </a:extLst>
        </xdr:cNvPr>
        <xdr:cNvSpPr txBox="1"/>
      </xdr:nvSpPr>
      <xdr:spPr>
        <a:xfrm>
          <a:off x="6859088" y="10809288"/>
          <a:ext cx="0" cy="18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14</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DA32F3C0-B9C5-439F-9815-4ED6173FD3E5}"/>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FFEB7EA-7D6A-4CCF-98F1-8C0A4EF41CAC}"/>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C48A93BA-F3A5-4335-A016-46CD2237A96B}"/>
            </a:ext>
          </a:extLst>
        </xdr:cNvPr>
        <xdr:cNvSpPr txBox="1"/>
      </xdr:nvSpPr>
      <xdr:spPr>
        <a:xfrm>
          <a:off x="9728200" y="15654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91139" name="Check Box 3" descr="算定&#10;（２４時間開局）&#10;している" hidden="1">
              <a:extLst>
                <a:ext uri="{63B3BB69-23CF-44E3-9099-C40C66FF867C}">
                  <a14:compatExt spid="_x0000_s91139"/>
                </a:ext>
                <a:ext uri="{FF2B5EF4-FFF2-40B4-BE49-F238E27FC236}">
                  <a16:creationId xmlns:a16="http://schemas.microsoft.com/office/drawing/2014/main" id="{00000000-0008-0000-03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4AFB99A6-79C0-4CB5-BBB4-DC069C8AE706}"/>
            </a:ext>
          </a:extLst>
        </xdr:cNvPr>
        <xdr:cNvSpPr txBox="1"/>
      </xdr:nvSpPr>
      <xdr:spPr>
        <a:xfrm>
          <a:off x="6860676" y="10630757"/>
          <a:ext cx="0" cy="338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1DEB6A60-3D0E-49AB-9D74-D6EA42DAC393}"/>
            </a:ext>
          </a:extLst>
        </xdr:cNvPr>
        <xdr:cNvSpPr txBox="1"/>
      </xdr:nvSpPr>
      <xdr:spPr>
        <a:xfrm>
          <a:off x="6860676" y="10463212"/>
          <a:ext cx="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91140" name="Check Box 4" descr="算定&#10;（２４時間開局）&#10;している" hidden="1">
              <a:extLst>
                <a:ext uri="{63B3BB69-23CF-44E3-9099-C40C66FF867C}">
                  <a14:compatExt spid="_x0000_s91140"/>
                </a:ext>
                <a:ext uri="{FF2B5EF4-FFF2-40B4-BE49-F238E27FC236}">
                  <a16:creationId xmlns:a16="http://schemas.microsoft.com/office/drawing/2014/main" id="{00000000-0008-0000-03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EDA6983-1307-445D-B134-8C00686A333E}"/>
            </a:ext>
          </a:extLst>
        </xdr:cNvPr>
        <xdr:cNvSpPr txBox="1"/>
      </xdr:nvSpPr>
      <xdr:spPr>
        <a:xfrm>
          <a:off x="4373464" y="9941562"/>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1D940B50-B9EC-449B-A4FA-5C17353D9B5A}"/>
            </a:ext>
          </a:extLst>
        </xdr:cNvPr>
        <xdr:cNvSpPr txBox="1"/>
      </xdr:nvSpPr>
      <xdr:spPr>
        <a:xfrm>
          <a:off x="5501792" y="994714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5EE27403-F10A-44BC-929A-638D8E255CAF}"/>
            </a:ext>
          </a:extLst>
        </xdr:cNvPr>
        <xdr:cNvSpPr txBox="1"/>
      </xdr:nvSpPr>
      <xdr:spPr>
        <a:xfrm>
          <a:off x="4113212" y="1881188"/>
          <a:ext cx="367282"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5C543894-C3E0-495A-9AA7-A23FA7930E72}"/>
            </a:ext>
          </a:extLst>
        </xdr:cNvPr>
        <xdr:cNvSpPr txBox="1"/>
      </xdr:nvSpPr>
      <xdr:spPr>
        <a:xfrm>
          <a:off x="4116387" y="2057401"/>
          <a:ext cx="35775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37C71E2D-4A81-4BB4-B0A6-D55AC0FD0A64}"/>
            </a:ext>
          </a:extLst>
        </xdr:cNvPr>
        <xdr:cNvSpPr txBox="1"/>
      </xdr:nvSpPr>
      <xdr:spPr>
        <a:xfrm>
          <a:off x="6861175" y="1882776"/>
          <a:ext cx="0"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D06708D2-6628-4739-B66B-351088E5C025}"/>
            </a:ext>
          </a:extLst>
        </xdr:cNvPr>
        <xdr:cNvSpPr txBox="1"/>
      </xdr:nvSpPr>
      <xdr:spPr>
        <a:xfrm>
          <a:off x="6859588" y="2039938"/>
          <a:ext cx="0" cy="1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E55F4F3-BB2C-4FE2-A351-369BDCE2F9E1}"/>
            </a:ext>
          </a:extLst>
        </xdr:cNvPr>
        <xdr:cNvSpPr txBox="1"/>
      </xdr:nvSpPr>
      <xdr:spPr>
        <a:xfrm>
          <a:off x="6855755" y="3295852"/>
          <a:ext cx="3411"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A8A49603-C91B-4EFD-A63D-0FCF396CBE64}"/>
            </a:ext>
          </a:extLst>
        </xdr:cNvPr>
        <xdr:cNvSpPr txBox="1"/>
      </xdr:nvSpPr>
      <xdr:spPr>
        <a:xfrm>
          <a:off x="6856544" y="3467303"/>
          <a:ext cx="2817"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8D45BCC5-1BBC-474F-ADB6-C57DA7B90612}"/>
            </a:ext>
          </a:extLst>
        </xdr:cNvPr>
        <xdr:cNvSpPr txBox="1"/>
      </xdr:nvSpPr>
      <xdr:spPr>
        <a:xfrm>
          <a:off x="5390568" y="10290888"/>
          <a:ext cx="9235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91141" name="Check Box 5" descr="算定&#10;（２４時間開局）&#10;している" hidden="1">
              <a:extLst>
                <a:ext uri="{63B3BB69-23CF-44E3-9099-C40C66FF867C}">
                  <a14:compatExt spid="_x0000_s91141"/>
                </a:ext>
                <a:ext uri="{FF2B5EF4-FFF2-40B4-BE49-F238E27FC236}">
                  <a16:creationId xmlns:a16="http://schemas.microsoft.com/office/drawing/2014/main" id="{00000000-0008-0000-03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91142" name="Check Box 6" descr="算定&#10;（２４時間開局）&#10;している" hidden="1">
              <a:extLst>
                <a:ext uri="{63B3BB69-23CF-44E3-9099-C40C66FF867C}">
                  <a14:compatExt spid="_x0000_s91142"/>
                </a:ext>
                <a:ext uri="{FF2B5EF4-FFF2-40B4-BE49-F238E27FC236}">
                  <a16:creationId xmlns:a16="http://schemas.microsoft.com/office/drawing/2014/main" id="{00000000-0008-0000-03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91143" name="Check Box 7" descr="算定&#10;（２４時間開局）&#10;している" hidden="1">
              <a:extLst>
                <a:ext uri="{63B3BB69-23CF-44E3-9099-C40C66FF867C}">
                  <a14:compatExt spid="_x0000_s91143"/>
                </a:ext>
                <a:ext uri="{FF2B5EF4-FFF2-40B4-BE49-F238E27FC236}">
                  <a16:creationId xmlns:a16="http://schemas.microsoft.com/office/drawing/2014/main" id="{00000000-0008-0000-03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52810732-0982-4DD5-A07D-80277B633876}"/>
            </a:ext>
          </a:extLst>
        </xdr:cNvPr>
        <xdr:cNvSpPr txBox="1"/>
      </xdr:nvSpPr>
      <xdr:spPr>
        <a:xfrm>
          <a:off x="6504938" y="1156550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84EAE5AF-2379-4D64-B112-66DE22BAF9CA}"/>
            </a:ext>
          </a:extLst>
        </xdr:cNvPr>
        <xdr:cNvSpPr txBox="1"/>
      </xdr:nvSpPr>
      <xdr:spPr>
        <a:xfrm>
          <a:off x="4806512" y="43906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15</xdr:col>
      <xdr:colOff>763646</xdr:colOff>
      <xdr:row>15</xdr:row>
      <xdr:rowOff>51059</xdr:rowOff>
    </xdr:from>
    <xdr:to>
      <xdr:col>15</xdr:col>
      <xdr:colOff>988053</xdr:colOff>
      <xdr:row>15</xdr:row>
      <xdr:rowOff>331142</xdr:rowOff>
    </xdr:to>
    <xdr:sp macro="" textlink="">
      <xdr:nvSpPr>
        <xdr:cNvPr id="38" name="テキスト ボックス 37">
          <a:extLst>
            <a:ext uri="{FF2B5EF4-FFF2-40B4-BE49-F238E27FC236}">
              <a16:creationId xmlns:a16="http://schemas.microsoft.com/office/drawing/2014/main" id="{A4EAA9F3-5172-4D8C-8783-4EBD53A4801E}"/>
            </a:ext>
          </a:extLst>
        </xdr:cNvPr>
        <xdr:cNvSpPr txBox="1"/>
      </xdr:nvSpPr>
      <xdr:spPr>
        <a:xfrm>
          <a:off x="10974446" y="2622809"/>
          <a:ext cx="0" cy="118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0</xdr:rowOff>
    </xdr:from>
    <xdr:to>
      <xdr:col>10</xdr:col>
      <xdr:colOff>0</xdr:colOff>
      <xdr:row>15</xdr:row>
      <xdr:rowOff>808891</xdr:rowOff>
    </xdr:to>
    <xdr:sp macro="" textlink="">
      <xdr:nvSpPr>
        <xdr:cNvPr id="39" name="テキスト ボックス 38">
          <a:extLst>
            <a:ext uri="{FF2B5EF4-FFF2-40B4-BE49-F238E27FC236}">
              <a16:creationId xmlns:a16="http://schemas.microsoft.com/office/drawing/2014/main" id="{C1F22736-5AE3-4CEE-BE30-FFC1A9EAF15C}"/>
            </a:ext>
          </a:extLst>
        </xdr:cNvPr>
        <xdr:cNvSpPr txBox="1"/>
      </xdr:nvSpPr>
      <xdr:spPr>
        <a:xfrm>
          <a:off x="6861273" y="2571750"/>
          <a:ext cx="0" cy="170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17</xdr:row>
      <xdr:rowOff>297180</xdr:rowOff>
    </xdr:from>
    <xdr:to>
      <xdr:col>9</xdr:col>
      <xdr:colOff>1066800</xdr:colOff>
      <xdr:row>17</xdr:row>
      <xdr:rowOff>532328</xdr:rowOff>
    </xdr:to>
    <xdr:sp macro="" textlink="">
      <xdr:nvSpPr>
        <xdr:cNvPr id="40" name="テキスト ボックス 39">
          <a:extLst>
            <a:ext uri="{FF2B5EF4-FFF2-40B4-BE49-F238E27FC236}">
              <a16:creationId xmlns:a16="http://schemas.microsoft.com/office/drawing/2014/main" id="{66A8996A-C950-419B-AF50-6A738E1A860C}"/>
            </a:ext>
          </a:extLst>
        </xdr:cNvPr>
        <xdr:cNvSpPr txBox="1"/>
      </xdr:nvSpPr>
      <xdr:spPr>
        <a:xfrm>
          <a:off x="6861273" y="308800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EB575825-3F77-4604-91BD-CF23DF6358FF}"/>
            </a:ext>
          </a:extLst>
        </xdr:cNvPr>
        <xdr:cNvSpPr txBox="1"/>
      </xdr:nvSpPr>
      <xdr:spPr>
        <a:xfrm>
          <a:off x="5375057" y="840499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1562BC16-89C1-4544-A519-A82090258BBE}"/>
            </a:ext>
          </a:extLst>
        </xdr:cNvPr>
        <xdr:cNvSpPr txBox="1"/>
      </xdr:nvSpPr>
      <xdr:spPr>
        <a:xfrm>
          <a:off x="5375058" y="8576441"/>
          <a:ext cx="109593"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C00D0FB-5F43-4CBC-A691-0E7B39B7042F}"/>
            </a:ext>
          </a:extLst>
        </xdr:cNvPr>
        <xdr:cNvSpPr txBox="1"/>
      </xdr:nvSpPr>
      <xdr:spPr>
        <a:xfrm>
          <a:off x="5375057" y="857644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54</xdr:row>
      <xdr:rowOff>7620</xdr:rowOff>
    </xdr:from>
    <xdr:to>
      <xdr:col>5</xdr:col>
      <xdr:colOff>942780</xdr:colOff>
      <xdr:row>54</xdr:row>
      <xdr:rowOff>144780</xdr:rowOff>
    </xdr:to>
    <xdr:sp macro="" textlink="">
      <xdr:nvSpPr>
        <xdr:cNvPr id="44" name="テキスト ボックス 43">
          <a:extLst>
            <a:ext uri="{FF2B5EF4-FFF2-40B4-BE49-F238E27FC236}">
              <a16:creationId xmlns:a16="http://schemas.microsoft.com/office/drawing/2014/main" id="{D6C02111-5205-45CD-8357-89517014B633}"/>
            </a:ext>
          </a:extLst>
        </xdr:cNvPr>
        <xdr:cNvSpPr txBox="1"/>
      </xdr:nvSpPr>
      <xdr:spPr>
        <a:xfrm>
          <a:off x="2801516" y="9265920"/>
          <a:ext cx="1313089"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93C3AE4B-6386-4FBF-8DA0-CE9C951830CB}"/>
            </a:ext>
          </a:extLst>
        </xdr:cNvPr>
        <xdr:cNvSpPr txBox="1"/>
      </xdr:nvSpPr>
      <xdr:spPr>
        <a:xfrm>
          <a:off x="5486666" y="9415431"/>
          <a:ext cx="43480" cy="95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1302399</xdr:colOff>
      <xdr:row>54</xdr:row>
      <xdr:rowOff>15239</xdr:rowOff>
    </xdr:from>
    <xdr:to>
      <xdr:col>8</xdr:col>
      <xdr:colOff>38101</xdr:colOff>
      <xdr:row>54</xdr:row>
      <xdr:rowOff>160020</xdr:rowOff>
    </xdr:to>
    <xdr:sp macro="" textlink="">
      <xdr:nvSpPr>
        <xdr:cNvPr id="46" name="テキスト ボックス 45">
          <a:extLst>
            <a:ext uri="{FF2B5EF4-FFF2-40B4-BE49-F238E27FC236}">
              <a16:creationId xmlns:a16="http://schemas.microsoft.com/office/drawing/2014/main" id="{DB966E94-E47D-422D-BA74-D2DF6709B1B5}"/>
            </a:ext>
          </a:extLst>
        </xdr:cNvPr>
        <xdr:cNvSpPr txBox="1"/>
      </xdr:nvSpPr>
      <xdr:spPr>
        <a:xfrm>
          <a:off x="4798074" y="9273539"/>
          <a:ext cx="726427" cy="14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76090428-F59C-4168-8BC4-18162E51AF60}"/>
            </a:ext>
          </a:extLst>
        </xdr:cNvPr>
        <xdr:cNvSpPr txBox="1"/>
      </xdr:nvSpPr>
      <xdr:spPr>
        <a:xfrm>
          <a:off x="6366588" y="113934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795A406D-20A6-4EA9-865A-88226A991DA1}"/>
            </a:ext>
          </a:extLst>
        </xdr:cNvPr>
        <xdr:cNvSpPr txBox="1"/>
      </xdr:nvSpPr>
      <xdr:spPr>
        <a:xfrm>
          <a:off x="6308272" y="12784494"/>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2F71B029-CCB9-4E3F-84AA-1D719FE9070B}"/>
            </a:ext>
          </a:extLst>
        </xdr:cNvPr>
        <xdr:cNvSpPr txBox="1"/>
      </xdr:nvSpPr>
      <xdr:spPr>
        <a:xfrm>
          <a:off x="5169937" y="44569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990600</xdr:colOff>
          <xdr:row>7</xdr:row>
          <xdr:rowOff>0</xdr:rowOff>
        </xdr:to>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3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1333500</xdr:colOff>
          <xdr:row>7</xdr:row>
          <xdr:rowOff>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3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1333500</xdr:colOff>
          <xdr:row>7</xdr:row>
          <xdr:rowOff>0</xdr:rowOff>
        </xdr:to>
        <xdr:sp macro="" textlink="">
          <xdr:nvSpPr>
            <xdr:cNvPr id="91146" name="Group Box 10" hidden="1">
              <a:extLst>
                <a:ext uri="{63B3BB69-23CF-44E3-9099-C40C66FF867C}">
                  <a14:compatExt spid="_x0000_s91146"/>
                </a:ext>
                <a:ext uri="{FF2B5EF4-FFF2-40B4-BE49-F238E27FC236}">
                  <a16:creationId xmlns:a16="http://schemas.microsoft.com/office/drawing/2014/main" id="{00000000-0008-0000-0300-00000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9525</xdr:rowOff>
        </xdr:from>
        <xdr:to>
          <xdr:col>4</xdr:col>
          <xdr:colOff>523875</xdr:colOff>
          <xdr:row>8</xdr:row>
          <xdr:rowOff>19050</xdr:rowOff>
        </xdr:to>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3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9525</xdr:rowOff>
        </xdr:from>
        <xdr:to>
          <xdr:col>5</xdr:col>
          <xdr:colOff>638175</xdr:colOff>
          <xdr:row>8</xdr:row>
          <xdr:rowOff>19050</xdr:rowOff>
        </xdr:to>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3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0</xdr:rowOff>
        </xdr:from>
        <xdr:to>
          <xdr:col>6</xdr:col>
          <xdr:colOff>400050</xdr:colOff>
          <xdr:row>8</xdr:row>
          <xdr:rowOff>9525</xdr:rowOff>
        </xdr:to>
        <xdr:sp macro="" textlink="">
          <xdr:nvSpPr>
            <xdr:cNvPr id="91149" name="Option Button 13" hidden="1">
              <a:extLst>
                <a:ext uri="{63B3BB69-23CF-44E3-9099-C40C66FF867C}">
                  <a14:compatExt spid="_x0000_s91149"/>
                </a:ext>
                <a:ext uri="{FF2B5EF4-FFF2-40B4-BE49-F238E27FC236}">
                  <a16:creationId xmlns:a16="http://schemas.microsoft.com/office/drawing/2014/main" id="{00000000-0008-0000-03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6</xdr:col>
          <xdr:colOff>857250</xdr:colOff>
          <xdr:row>7</xdr:row>
          <xdr:rowOff>209550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3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57150</xdr:rowOff>
        </xdr:from>
        <xdr:to>
          <xdr:col>2</xdr:col>
          <xdr:colOff>66675</xdr:colOff>
          <xdr:row>14</xdr:row>
          <xdr:rowOff>304800</xdr:rowOff>
        </xdr:to>
        <xdr:sp macro="" textlink="">
          <xdr:nvSpPr>
            <xdr:cNvPr id="91151" name="Option Button 15" hidden="1">
              <a:extLst>
                <a:ext uri="{63B3BB69-23CF-44E3-9099-C40C66FF867C}">
                  <a14:compatExt spid="_x0000_s91151"/>
                </a:ext>
                <a:ext uri="{FF2B5EF4-FFF2-40B4-BE49-F238E27FC236}">
                  <a16:creationId xmlns:a16="http://schemas.microsoft.com/office/drawing/2014/main" id="{00000000-0008-0000-03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66675</xdr:colOff>
          <xdr:row>14</xdr:row>
          <xdr:rowOff>304800</xdr:rowOff>
        </xdr:to>
        <xdr:sp macro="" textlink="">
          <xdr:nvSpPr>
            <xdr:cNvPr id="91152" name="Option Button 16" hidden="1">
              <a:extLst>
                <a:ext uri="{63B3BB69-23CF-44E3-9099-C40C66FF867C}">
                  <a14:compatExt spid="_x0000_s91152"/>
                </a:ext>
                <a:ext uri="{FF2B5EF4-FFF2-40B4-BE49-F238E27FC236}">
                  <a16:creationId xmlns:a16="http://schemas.microsoft.com/office/drawing/2014/main" id="{00000000-0008-0000-03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304800</xdr:colOff>
          <xdr:row>14</xdr:row>
          <xdr:rowOff>304800</xdr:rowOff>
        </xdr:to>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3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57150</xdr:rowOff>
        </xdr:from>
        <xdr:to>
          <xdr:col>6</xdr:col>
          <xdr:colOff>285750</xdr:colOff>
          <xdr:row>14</xdr:row>
          <xdr:rowOff>304800</xdr:rowOff>
        </xdr:to>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3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57150</xdr:rowOff>
        </xdr:from>
        <xdr:to>
          <xdr:col>7</xdr:col>
          <xdr:colOff>304800</xdr:colOff>
          <xdr:row>14</xdr:row>
          <xdr:rowOff>304800</xdr:rowOff>
        </xdr:to>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300-00001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304800</xdr:colOff>
          <xdr:row>14</xdr:row>
          <xdr:rowOff>304800</xdr:rowOff>
        </xdr:to>
        <xdr:sp macro="" textlink="">
          <xdr:nvSpPr>
            <xdr:cNvPr id="91156" name="Option Button 20" hidden="1">
              <a:extLst>
                <a:ext uri="{63B3BB69-23CF-44E3-9099-C40C66FF867C}">
                  <a14:compatExt spid="_x0000_s91156"/>
                </a:ext>
                <a:ext uri="{FF2B5EF4-FFF2-40B4-BE49-F238E27FC236}">
                  <a16:creationId xmlns:a16="http://schemas.microsoft.com/office/drawing/2014/main" id="{00000000-0008-0000-0300-00001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57150</xdr:rowOff>
        </xdr:from>
        <xdr:to>
          <xdr:col>9</xdr:col>
          <xdr:colOff>285750</xdr:colOff>
          <xdr:row>14</xdr:row>
          <xdr:rowOff>304800</xdr:rowOff>
        </xdr:to>
        <xdr:sp macro="" textlink="">
          <xdr:nvSpPr>
            <xdr:cNvPr id="91157" name="Option Button 21" hidden="1">
              <a:extLst>
                <a:ext uri="{63B3BB69-23CF-44E3-9099-C40C66FF867C}">
                  <a14:compatExt spid="_x0000_s91157"/>
                </a:ext>
                <a:ext uri="{FF2B5EF4-FFF2-40B4-BE49-F238E27FC236}">
                  <a16:creationId xmlns:a16="http://schemas.microsoft.com/office/drawing/2014/main" id="{00000000-0008-0000-0300-00001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9</xdr:col>
          <xdr:colOff>1276350</xdr:colOff>
          <xdr:row>14</xdr:row>
          <xdr:rowOff>323850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3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9525</xdr:rowOff>
        </xdr:from>
        <xdr:to>
          <xdr:col>6</xdr:col>
          <xdr:colOff>981075</xdr:colOff>
          <xdr:row>21</xdr:row>
          <xdr:rowOff>257175</xdr:rowOff>
        </xdr:to>
        <xdr:sp macro="" textlink="">
          <xdr:nvSpPr>
            <xdr:cNvPr id="91159" name="Option Button 23" hidden="1">
              <a:extLst>
                <a:ext uri="{63B3BB69-23CF-44E3-9099-C40C66FF867C}">
                  <a14:compatExt spid="_x0000_s91159"/>
                </a:ext>
                <a:ext uri="{FF2B5EF4-FFF2-40B4-BE49-F238E27FC236}">
                  <a16:creationId xmlns:a16="http://schemas.microsoft.com/office/drawing/2014/main" id="{00000000-0008-0000-0300-00001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21</xdr:row>
          <xdr:rowOff>28575</xdr:rowOff>
        </xdr:from>
        <xdr:to>
          <xdr:col>8</xdr:col>
          <xdr:colOff>1000125</xdr:colOff>
          <xdr:row>21</xdr:row>
          <xdr:rowOff>276225</xdr:rowOff>
        </xdr:to>
        <xdr:sp macro="" textlink="">
          <xdr:nvSpPr>
            <xdr:cNvPr id="91160" name="Option Button 24" hidden="1">
              <a:extLst>
                <a:ext uri="{63B3BB69-23CF-44E3-9099-C40C66FF867C}">
                  <a14:compatExt spid="_x0000_s91160"/>
                </a:ext>
                <a:ext uri="{FF2B5EF4-FFF2-40B4-BE49-F238E27FC236}">
                  <a16:creationId xmlns:a16="http://schemas.microsoft.com/office/drawing/2014/main" id="{00000000-0008-0000-0300-00001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0</xdr:rowOff>
        </xdr:from>
        <xdr:to>
          <xdr:col>9</xdr:col>
          <xdr:colOff>857250</xdr:colOff>
          <xdr:row>22</xdr:row>
          <xdr:rowOff>19050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3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323850</xdr:rowOff>
        </xdr:from>
        <xdr:to>
          <xdr:col>6</xdr:col>
          <xdr:colOff>752475</xdr:colOff>
          <xdr:row>25</xdr:row>
          <xdr:rowOff>581025</xdr:rowOff>
        </xdr:to>
        <xdr:sp macro="" textlink="">
          <xdr:nvSpPr>
            <xdr:cNvPr id="91162" name="Option Button 26" hidden="1">
              <a:extLst>
                <a:ext uri="{63B3BB69-23CF-44E3-9099-C40C66FF867C}">
                  <a14:compatExt spid="_x0000_s91162"/>
                </a:ext>
                <a:ext uri="{FF2B5EF4-FFF2-40B4-BE49-F238E27FC236}">
                  <a16:creationId xmlns:a16="http://schemas.microsoft.com/office/drawing/2014/main" id="{00000000-0008-0000-0300-00001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25</xdr:row>
          <xdr:rowOff>323850</xdr:rowOff>
        </xdr:from>
        <xdr:to>
          <xdr:col>9</xdr:col>
          <xdr:colOff>781050</xdr:colOff>
          <xdr:row>25</xdr:row>
          <xdr:rowOff>581025</xdr:rowOff>
        </xdr:to>
        <xdr:sp macro="" textlink="">
          <xdr:nvSpPr>
            <xdr:cNvPr id="91163" name="Option Button 27" hidden="1">
              <a:extLst>
                <a:ext uri="{63B3BB69-23CF-44E3-9099-C40C66FF867C}">
                  <a14:compatExt spid="_x0000_s91163"/>
                </a:ext>
                <a:ext uri="{FF2B5EF4-FFF2-40B4-BE49-F238E27FC236}">
                  <a16:creationId xmlns:a16="http://schemas.microsoft.com/office/drawing/2014/main" id="{00000000-0008-0000-0300-00001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25</xdr:row>
          <xdr:rowOff>209550</xdr:rowOff>
        </xdr:from>
        <xdr:to>
          <xdr:col>9</xdr:col>
          <xdr:colOff>1333500</xdr:colOff>
          <xdr:row>26</xdr:row>
          <xdr:rowOff>47625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3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85725</xdr:rowOff>
        </xdr:from>
        <xdr:to>
          <xdr:col>7</xdr:col>
          <xdr:colOff>400050</xdr:colOff>
          <xdr:row>26</xdr:row>
          <xdr:rowOff>323850</xdr:rowOff>
        </xdr:to>
        <xdr:sp macro="" textlink="">
          <xdr:nvSpPr>
            <xdr:cNvPr id="91165" name="Option Button 29" hidden="1">
              <a:extLst>
                <a:ext uri="{63B3BB69-23CF-44E3-9099-C40C66FF867C}">
                  <a14:compatExt spid="_x0000_s91165"/>
                </a:ext>
                <a:ext uri="{FF2B5EF4-FFF2-40B4-BE49-F238E27FC236}">
                  <a16:creationId xmlns:a16="http://schemas.microsoft.com/office/drawing/2014/main" id="{00000000-0008-0000-0300-00001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76200</xdr:rowOff>
        </xdr:from>
        <xdr:to>
          <xdr:col>9</xdr:col>
          <xdr:colOff>381000</xdr:colOff>
          <xdr:row>26</xdr:row>
          <xdr:rowOff>323850</xdr:rowOff>
        </xdr:to>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300-00001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9</xdr:col>
          <xdr:colOff>1276350</xdr:colOff>
          <xdr:row>27</xdr:row>
          <xdr:rowOff>9525</xdr:rowOff>
        </xdr:to>
        <xdr:sp macro="" textlink="">
          <xdr:nvSpPr>
            <xdr:cNvPr id="91167" name="Group Box 31" hidden="1">
              <a:extLst>
                <a:ext uri="{63B3BB69-23CF-44E3-9099-C40C66FF867C}">
                  <a14:compatExt spid="_x0000_s91167"/>
                </a:ext>
                <a:ext uri="{FF2B5EF4-FFF2-40B4-BE49-F238E27FC236}">
                  <a16:creationId xmlns:a16="http://schemas.microsoft.com/office/drawing/2014/main" id="{00000000-0008-0000-0300-00001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657225</xdr:rowOff>
        </xdr:from>
        <xdr:to>
          <xdr:col>6</xdr:col>
          <xdr:colOff>514350</xdr:colOff>
          <xdr:row>31</xdr:row>
          <xdr:rowOff>19050</xdr:rowOff>
        </xdr:to>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300-00002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30</xdr:row>
          <xdr:rowOff>657225</xdr:rowOff>
        </xdr:from>
        <xdr:to>
          <xdr:col>7</xdr:col>
          <xdr:colOff>1162050</xdr:colOff>
          <xdr:row>31</xdr:row>
          <xdr:rowOff>19050</xdr:rowOff>
        </xdr:to>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300-00002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30</xdr:row>
          <xdr:rowOff>647700</xdr:rowOff>
        </xdr:from>
        <xdr:to>
          <xdr:col>9</xdr:col>
          <xdr:colOff>514350</xdr:colOff>
          <xdr:row>31</xdr:row>
          <xdr:rowOff>9525</xdr:rowOff>
        </xdr:to>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300-00002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561975</xdr:rowOff>
        </xdr:from>
        <xdr:to>
          <xdr:col>9</xdr:col>
          <xdr:colOff>1181100</xdr:colOff>
          <xdr:row>31</xdr:row>
          <xdr:rowOff>47625</xdr:rowOff>
        </xdr:to>
        <xdr:sp macro="" textlink="">
          <xdr:nvSpPr>
            <xdr:cNvPr id="91171" name="Group Box 35" hidden="1">
              <a:extLst>
                <a:ext uri="{63B3BB69-23CF-44E3-9099-C40C66FF867C}">
                  <a14:compatExt spid="_x0000_s91171"/>
                </a:ext>
                <a:ext uri="{FF2B5EF4-FFF2-40B4-BE49-F238E27FC236}">
                  <a16:creationId xmlns:a16="http://schemas.microsoft.com/office/drawing/2014/main" id="{00000000-0008-0000-0300-00002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95250</xdr:rowOff>
        </xdr:from>
        <xdr:to>
          <xdr:col>8</xdr:col>
          <xdr:colOff>476250</xdr:colOff>
          <xdr:row>32</xdr:row>
          <xdr:rowOff>333375</xdr:rowOff>
        </xdr:to>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300-00002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57150</xdr:rowOff>
        </xdr:from>
        <xdr:to>
          <xdr:col>9</xdr:col>
          <xdr:colOff>400050</xdr:colOff>
          <xdr:row>32</xdr:row>
          <xdr:rowOff>295275</xdr:rowOff>
        </xdr:to>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300-00002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47625</xdr:rowOff>
        </xdr:from>
        <xdr:to>
          <xdr:col>9</xdr:col>
          <xdr:colOff>1238250</xdr:colOff>
          <xdr:row>32</xdr:row>
          <xdr:rowOff>333375</xdr:rowOff>
        </xdr:to>
        <xdr:sp macro="" textlink="">
          <xdr:nvSpPr>
            <xdr:cNvPr id="91174" name="Group Box 38" hidden="1">
              <a:extLst>
                <a:ext uri="{63B3BB69-23CF-44E3-9099-C40C66FF867C}">
                  <a14:compatExt spid="_x0000_s91174"/>
                </a:ext>
                <a:ext uri="{FF2B5EF4-FFF2-40B4-BE49-F238E27FC236}">
                  <a16:creationId xmlns:a16="http://schemas.microsoft.com/office/drawing/2014/main" id="{00000000-0008-0000-0300-00002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85725</xdr:rowOff>
        </xdr:from>
        <xdr:to>
          <xdr:col>8</xdr:col>
          <xdr:colOff>476250</xdr:colOff>
          <xdr:row>33</xdr:row>
          <xdr:rowOff>323850</xdr:rowOff>
        </xdr:to>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300-00002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57150</xdr:rowOff>
        </xdr:from>
        <xdr:to>
          <xdr:col>9</xdr:col>
          <xdr:colOff>400050</xdr:colOff>
          <xdr:row>33</xdr:row>
          <xdr:rowOff>304800</xdr:rowOff>
        </xdr:to>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300-00002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28575</xdr:rowOff>
        </xdr:from>
        <xdr:to>
          <xdr:col>9</xdr:col>
          <xdr:colOff>1247775</xdr:colOff>
          <xdr:row>33</xdr:row>
          <xdr:rowOff>342900</xdr:rowOff>
        </xdr:to>
        <xdr:sp macro="" textlink="">
          <xdr:nvSpPr>
            <xdr:cNvPr id="91177" name="Group Box 41" hidden="1">
              <a:extLst>
                <a:ext uri="{63B3BB69-23CF-44E3-9099-C40C66FF867C}">
                  <a14:compatExt spid="_x0000_s91177"/>
                </a:ext>
                <a:ext uri="{FF2B5EF4-FFF2-40B4-BE49-F238E27FC236}">
                  <a16:creationId xmlns:a16="http://schemas.microsoft.com/office/drawing/2014/main" id="{00000000-0008-0000-0300-00002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85725</xdr:rowOff>
        </xdr:from>
        <xdr:to>
          <xdr:col>8</xdr:col>
          <xdr:colOff>476250</xdr:colOff>
          <xdr:row>34</xdr:row>
          <xdr:rowOff>323850</xdr:rowOff>
        </xdr:to>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300-00002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66675</xdr:rowOff>
        </xdr:from>
        <xdr:to>
          <xdr:col>9</xdr:col>
          <xdr:colOff>400050</xdr:colOff>
          <xdr:row>34</xdr:row>
          <xdr:rowOff>314325</xdr:rowOff>
        </xdr:to>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300-00002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57150</xdr:rowOff>
        </xdr:from>
        <xdr:to>
          <xdr:col>9</xdr:col>
          <xdr:colOff>1200150</xdr:colOff>
          <xdr:row>34</xdr:row>
          <xdr:rowOff>361950</xdr:rowOff>
        </xdr:to>
        <xdr:sp macro="" textlink="">
          <xdr:nvSpPr>
            <xdr:cNvPr id="91180" name="Group Box 44" hidden="1">
              <a:extLst>
                <a:ext uri="{63B3BB69-23CF-44E3-9099-C40C66FF867C}">
                  <a14:compatExt spid="_x0000_s91180"/>
                </a:ext>
                <a:ext uri="{FF2B5EF4-FFF2-40B4-BE49-F238E27FC236}">
                  <a16:creationId xmlns:a16="http://schemas.microsoft.com/office/drawing/2014/main" id="{00000000-0008-0000-0300-00002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76200</xdr:rowOff>
        </xdr:from>
        <xdr:to>
          <xdr:col>8</xdr:col>
          <xdr:colOff>476250</xdr:colOff>
          <xdr:row>35</xdr:row>
          <xdr:rowOff>323850</xdr:rowOff>
        </xdr:to>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300-00002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66675</xdr:rowOff>
        </xdr:from>
        <xdr:to>
          <xdr:col>9</xdr:col>
          <xdr:colOff>400050</xdr:colOff>
          <xdr:row>35</xdr:row>
          <xdr:rowOff>314325</xdr:rowOff>
        </xdr:to>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300-00002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57150</xdr:rowOff>
        </xdr:from>
        <xdr:to>
          <xdr:col>9</xdr:col>
          <xdr:colOff>1190625</xdr:colOff>
          <xdr:row>35</xdr:row>
          <xdr:rowOff>342900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3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104775</xdr:rowOff>
        </xdr:from>
        <xdr:to>
          <xdr:col>8</xdr:col>
          <xdr:colOff>457200</xdr:colOff>
          <xdr:row>36</xdr:row>
          <xdr:rowOff>352425</xdr:rowOff>
        </xdr:to>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300-00003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76200</xdr:rowOff>
        </xdr:from>
        <xdr:to>
          <xdr:col>9</xdr:col>
          <xdr:colOff>400050</xdr:colOff>
          <xdr:row>36</xdr:row>
          <xdr:rowOff>323850</xdr:rowOff>
        </xdr:to>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300-00003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28575</xdr:rowOff>
        </xdr:from>
        <xdr:to>
          <xdr:col>9</xdr:col>
          <xdr:colOff>1171575</xdr:colOff>
          <xdr:row>36</xdr:row>
          <xdr:rowOff>361950</xdr:rowOff>
        </xdr:to>
        <xdr:sp macro="" textlink="">
          <xdr:nvSpPr>
            <xdr:cNvPr id="91186" name="Group Box 50" hidden="1">
              <a:extLst>
                <a:ext uri="{63B3BB69-23CF-44E3-9099-C40C66FF867C}">
                  <a14:compatExt spid="_x0000_s91186"/>
                </a:ext>
                <a:ext uri="{FF2B5EF4-FFF2-40B4-BE49-F238E27FC236}">
                  <a16:creationId xmlns:a16="http://schemas.microsoft.com/office/drawing/2014/main" id="{00000000-0008-0000-0300-00003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66675</xdr:rowOff>
        </xdr:from>
        <xdr:to>
          <xdr:col>6</xdr:col>
          <xdr:colOff>476250</xdr:colOff>
          <xdr:row>39</xdr:row>
          <xdr:rowOff>314325</xdr:rowOff>
        </xdr:to>
        <xdr:sp macro="" textlink="">
          <xdr:nvSpPr>
            <xdr:cNvPr id="91187" name="Option Button 51" hidden="1">
              <a:extLst>
                <a:ext uri="{63B3BB69-23CF-44E3-9099-C40C66FF867C}">
                  <a14:compatExt spid="_x0000_s91187"/>
                </a:ext>
                <a:ext uri="{FF2B5EF4-FFF2-40B4-BE49-F238E27FC236}">
                  <a16:creationId xmlns:a16="http://schemas.microsoft.com/office/drawing/2014/main" id="{00000000-0008-0000-0300-00003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66675</xdr:rowOff>
        </xdr:from>
        <xdr:to>
          <xdr:col>8</xdr:col>
          <xdr:colOff>409575</xdr:colOff>
          <xdr:row>39</xdr:row>
          <xdr:rowOff>314325</xdr:rowOff>
        </xdr:to>
        <xdr:sp macro="" textlink="">
          <xdr:nvSpPr>
            <xdr:cNvPr id="91188" name="Option Button 52" hidden="1">
              <a:extLst>
                <a:ext uri="{63B3BB69-23CF-44E3-9099-C40C66FF867C}">
                  <a14:compatExt spid="_x0000_s91188"/>
                </a:ext>
                <a:ext uri="{FF2B5EF4-FFF2-40B4-BE49-F238E27FC236}">
                  <a16:creationId xmlns:a16="http://schemas.microsoft.com/office/drawing/2014/main" id="{00000000-0008-0000-0300-00003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8</xdr:col>
          <xdr:colOff>1238250</xdr:colOff>
          <xdr:row>39</xdr:row>
          <xdr:rowOff>361950</xdr:rowOff>
        </xdr:to>
        <xdr:sp macro="" textlink="">
          <xdr:nvSpPr>
            <xdr:cNvPr id="91189" name="Group Box 53" hidden="1">
              <a:extLst>
                <a:ext uri="{63B3BB69-23CF-44E3-9099-C40C66FF867C}">
                  <a14:compatExt spid="_x0000_s91189"/>
                </a:ext>
                <a:ext uri="{FF2B5EF4-FFF2-40B4-BE49-F238E27FC236}">
                  <a16:creationId xmlns:a16="http://schemas.microsoft.com/office/drawing/2014/main" id="{00000000-0008-0000-0300-00003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85725</xdr:rowOff>
        </xdr:from>
        <xdr:to>
          <xdr:col>6</xdr:col>
          <xdr:colOff>476250</xdr:colOff>
          <xdr:row>40</xdr:row>
          <xdr:rowOff>323850</xdr:rowOff>
        </xdr:to>
        <xdr:sp macro="" textlink="">
          <xdr:nvSpPr>
            <xdr:cNvPr id="91190" name="Option Button 54" hidden="1">
              <a:extLst>
                <a:ext uri="{63B3BB69-23CF-44E3-9099-C40C66FF867C}">
                  <a14:compatExt spid="_x0000_s91190"/>
                </a:ext>
                <a:ext uri="{FF2B5EF4-FFF2-40B4-BE49-F238E27FC236}">
                  <a16:creationId xmlns:a16="http://schemas.microsoft.com/office/drawing/2014/main" id="{00000000-0008-0000-0300-00003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57150</xdr:rowOff>
        </xdr:from>
        <xdr:to>
          <xdr:col>8</xdr:col>
          <xdr:colOff>409575</xdr:colOff>
          <xdr:row>40</xdr:row>
          <xdr:rowOff>304800</xdr:rowOff>
        </xdr:to>
        <xdr:sp macro="" textlink="">
          <xdr:nvSpPr>
            <xdr:cNvPr id="91191" name="Option Button 55" hidden="1">
              <a:extLst>
                <a:ext uri="{63B3BB69-23CF-44E3-9099-C40C66FF867C}">
                  <a14:compatExt spid="_x0000_s91191"/>
                </a:ext>
                <a:ext uri="{FF2B5EF4-FFF2-40B4-BE49-F238E27FC236}">
                  <a16:creationId xmlns:a16="http://schemas.microsoft.com/office/drawing/2014/main" id="{00000000-0008-0000-03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47625</xdr:rowOff>
        </xdr:from>
        <xdr:to>
          <xdr:col>9</xdr:col>
          <xdr:colOff>0</xdr:colOff>
          <xdr:row>40</xdr:row>
          <xdr:rowOff>352425</xdr:rowOff>
        </xdr:to>
        <xdr:sp macro="" textlink="">
          <xdr:nvSpPr>
            <xdr:cNvPr id="91192" name="Group Box 56" hidden="1">
              <a:extLst>
                <a:ext uri="{63B3BB69-23CF-44E3-9099-C40C66FF867C}">
                  <a14:compatExt spid="_x0000_s91192"/>
                </a:ext>
                <a:ext uri="{FF2B5EF4-FFF2-40B4-BE49-F238E27FC236}">
                  <a16:creationId xmlns:a16="http://schemas.microsoft.com/office/drawing/2014/main" id="{00000000-0008-0000-0300-00003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57150</xdr:rowOff>
        </xdr:from>
        <xdr:to>
          <xdr:col>6</xdr:col>
          <xdr:colOff>533400</xdr:colOff>
          <xdr:row>41</xdr:row>
          <xdr:rowOff>295275</xdr:rowOff>
        </xdr:to>
        <xdr:sp macro="" textlink="">
          <xdr:nvSpPr>
            <xdr:cNvPr id="91193" name="Option Button 57" hidden="1">
              <a:extLst>
                <a:ext uri="{63B3BB69-23CF-44E3-9099-C40C66FF867C}">
                  <a14:compatExt spid="_x0000_s91193"/>
                </a:ext>
                <a:ext uri="{FF2B5EF4-FFF2-40B4-BE49-F238E27FC236}">
                  <a16:creationId xmlns:a16="http://schemas.microsoft.com/office/drawing/2014/main" id="{00000000-0008-0000-0300-00003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57150</xdr:rowOff>
        </xdr:from>
        <xdr:to>
          <xdr:col>8</xdr:col>
          <xdr:colOff>409575</xdr:colOff>
          <xdr:row>41</xdr:row>
          <xdr:rowOff>304800</xdr:rowOff>
        </xdr:to>
        <xdr:sp macro="" textlink="">
          <xdr:nvSpPr>
            <xdr:cNvPr id="91194" name="Option Button 58" hidden="1">
              <a:extLst>
                <a:ext uri="{63B3BB69-23CF-44E3-9099-C40C66FF867C}">
                  <a14:compatExt spid="_x0000_s91194"/>
                </a:ext>
                <a:ext uri="{FF2B5EF4-FFF2-40B4-BE49-F238E27FC236}">
                  <a16:creationId xmlns:a16="http://schemas.microsoft.com/office/drawing/2014/main" id="{00000000-0008-0000-0300-00003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57150</xdr:rowOff>
        </xdr:from>
        <xdr:to>
          <xdr:col>8</xdr:col>
          <xdr:colOff>1219200</xdr:colOff>
          <xdr:row>41</xdr:row>
          <xdr:rowOff>342900</xdr:rowOff>
        </xdr:to>
        <xdr:sp macro="" textlink="">
          <xdr:nvSpPr>
            <xdr:cNvPr id="91195" name="Group Box 59" hidden="1">
              <a:extLst>
                <a:ext uri="{63B3BB69-23CF-44E3-9099-C40C66FF867C}">
                  <a14:compatExt spid="_x0000_s91195"/>
                </a:ext>
                <a:ext uri="{FF2B5EF4-FFF2-40B4-BE49-F238E27FC236}">
                  <a16:creationId xmlns:a16="http://schemas.microsoft.com/office/drawing/2014/main" id="{00000000-0008-0000-0300-00003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85725</xdr:rowOff>
        </xdr:from>
        <xdr:to>
          <xdr:col>2</xdr:col>
          <xdr:colOff>171450</xdr:colOff>
          <xdr:row>48</xdr:row>
          <xdr:rowOff>323850</xdr:rowOff>
        </xdr:to>
        <xdr:sp macro="" textlink="">
          <xdr:nvSpPr>
            <xdr:cNvPr id="91196" name="Option Button 60" hidden="1">
              <a:extLst>
                <a:ext uri="{63B3BB69-23CF-44E3-9099-C40C66FF867C}">
                  <a14:compatExt spid="_x0000_s91196"/>
                </a:ext>
                <a:ext uri="{FF2B5EF4-FFF2-40B4-BE49-F238E27FC236}">
                  <a16:creationId xmlns:a16="http://schemas.microsoft.com/office/drawing/2014/main" id="{00000000-0008-0000-0300-00003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85725</xdr:rowOff>
        </xdr:from>
        <xdr:to>
          <xdr:col>4</xdr:col>
          <xdr:colOff>171450</xdr:colOff>
          <xdr:row>48</xdr:row>
          <xdr:rowOff>323850</xdr:rowOff>
        </xdr:to>
        <xdr:sp macro="" textlink="">
          <xdr:nvSpPr>
            <xdr:cNvPr id="91197" name="Option Button 61" hidden="1">
              <a:extLst>
                <a:ext uri="{63B3BB69-23CF-44E3-9099-C40C66FF867C}">
                  <a14:compatExt spid="_x0000_s91197"/>
                </a:ext>
                <a:ext uri="{FF2B5EF4-FFF2-40B4-BE49-F238E27FC236}">
                  <a16:creationId xmlns:a16="http://schemas.microsoft.com/office/drawing/2014/main" id="{00000000-0008-0000-0300-00003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85725</xdr:rowOff>
        </xdr:from>
        <xdr:to>
          <xdr:col>5</xdr:col>
          <xdr:colOff>495300</xdr:colOff>
          <xdr:row>48</xdr:row>
          <xdr:rowOff>323850</xdr:rowOff>
        </xdr:to>
        <xdr:sp macro="" textlink="">
          <xdr:nvSpPr>
            <xdr:cNvPr id="91198" name="Option Button 62" hidden="1">
              <a:extLst>
                <a:ext uri="{63B3BB69-23CF-44E3-9099-C40C66FF867C}">
                  <a14:compatExt spid="_x0000_s91198"/>
                </a:ext>
                <a:ext uri="{FF2B5EF4-FFF2-40B4-BE49-F238E27FC236}">
                  <a16:creationId xmlns:a16="http://schemas.microsoft.com/office/drawing/2014/main" id="{00000000-0008-0000-0300-00003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85725</xdr:rowOff>
        </xdr:from>
        <xdr:to>
          <xdr:col>6</xdr:col>
          <xdr:colOff>476250</xdr:colOff>
          <xdr:row>48</xdr:row>
          <xdr:rowOff>323850</xdr:rowOff>
        </xdr:to>
        <xdr:sp macro="" textlink="">
          <xdr:nvSpPr>
            <xdr:cNvPr id="91199" name="Option Button 63" hidden="1">
              <a:extLst>
                <a:ext uri="{63B3BB69-23CF-44E3-9099-C40C66FF867C}">
                  <a14:compatExt spid="_x0000_s91199"/>
                </a:ext>
                <a:ext uri="{FF2B5EF4-FFF2-40B4-BE49-F238E27FC236}">
                  <a16:creationId xmlns:a16="http://schemas.microsoft.com/office/drawing/2014/main" id="{00000000-0008-0000-0300-00003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85725</xdr:rowOff>
        </xdr:from>
        <xdr:to>
          <xdr:col>7</xdr:col>
          <xdr:colOff>323850</xdr:colOff>
          <xdr:row>48</xdr:row>
          <xdr:rowOff>323850</xdr:rowOff>
        </xdr:to>
        <xdr:sp macro="" textlink="">
          <xdr:nvSpPr>
            <xdr:cNvPr id="91200" name="Option Button 64" hidden="1">
              <a:extLst>
                <a:ext uri="{63B3BB69-23CF-44E3-9099-C40C66FF867C}">
                  <a14:compatExt spid="_x0000_s91200"/>
                </a:ext>
                <a:ext uri="{FF2B5EF4-FFF2-40B4-BE49-F238E27FC236}">
                  <a16:creationId xmlns:a16="http://schemas.microsoft.com/office/drawing/2014/main" id="{00000000-0008-0000-0300-00004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19050</xdr:rowOff>
        </xdr:from>
        <xdr:to>
          <xdr:col>7</xdr:col>
          <xdr:colOff>1238250</xdr:colOff>
          <xdr:row>48</xdr:row>
          <xdr:rowOff>361950</xdr:rowOff>
        </xdr:to>
        <xdr:sp macro="" textlink="">
          <xdr:nvSpPr>
            <xdr:cNvPr id="91201" name="Group Box 65" hidden="1">
              <a:extLst>
                <a:ext uri="{63B3BB69-23CF-44E3-9099-C40C66FF867C}">
                  <a14:compatExt spid="_x0000_s91201"/>
                </a:ext>
                <a:ext uri="{FF2B5EF4-FFF2-40B4-BE49-F238E27FC236}">
                  <a16:creationId xmlns:a16="http://schemas.microsoft.com/office/drawing/2014/main" id="{00000000-0008-0000-0300-00004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76200</xdr:rowOff>
        </xdr:from>
        <xdr:to>
          <xdr:col>6</xdr:col>
          <xdr:colOff>685800</xdr:colOff>
          <xdr:row>51</xdr:row>
          <xdr:rowOff>323850</xdr:rowOff>
        </xdr:to>
        <xdr:sp macro="" textlink="">
          <xdr:nvSpPr>
            <xdr:cNvPr id="91202" name="Option Button 66" hidden="1">
              <a:extLst>
                <a:ext uri="{63B3BB69-23CF-44E3-9099-C40C66FF867C}">
                  <a14:compatExt spid="_x0000_s91202"/>
                </a:ext>
                <a:ext uri="{FF2B5EF4-FFF2-40B4-BE49-F238E27FC236}">
                  <a16:creationId xmlns:a16="http://schemas.microsoft.com/office/drawing/2014/main" id="{00000000-0008-0000-03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51</xdr:row>
          <xdr:rowOff>66675</xdr:rowOff>
        </xdr:from>
        <xdr:to>
          <xdr:col>8</xdr:col>
          <xdr:colOff>600075</xdr:colOff>
          <xdr:row>51</xdr:row>
          <xdr:rowOff>314325</xdr:rowOff>
        </xdr:to>
        <xdr:sp macro="" textlink="">
          <xdr:nvSpPr>
            <xdr:cNvPr id="91203" name="Option Button 67" hidden="1">
              <a:extLst>
                <a:ext uri="{63B3BB69-23CF-44E3-9099-C40C66FF867C}">
                  <a14:compatExt spid="_x0000_s91203"/>
                </a:ext>
                <a:ext uri="{FF2B5EF4-FFF2-40B4-BE49-F238E27FC236}">
                  <a16:creationId xmlns:a16="http://schemas.microsoft.com/office/drawing/2014/main" id="{00000000-0008-0000-03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0</xdr:rowOff>
        </xdr:from>
        <xdr:to>
          <xdr:col>9</xdr:col>
          <xdr:colOff>1009650</xdr:colOff>
          <xdr:row>51</xdr:row>
          <xdr:rowOff>361950</xdr:rowOff>
        </xdr:to>
        <xdr:sp macro="" textlink="">
          <xdr:nvSpPr>
            <xdr:cNvPr id="91204" name="Group Box 68" hidden="1">
              <a:extLst>
                <a:ext uri="{63B3BB69-23CF-44E3-9099-C40C66FF867C}">
                  <a14:compatExt spid="_x0000_s91204"/>
                </a:ext>
                <a:ext uri="{FF2B5EF4-FFF2-40B4-BE49-F238E27FC236}">
                  <a16:creationId xmlns:a16="http://schemas.microsoft.com/office/drawing/2014/main" id="{00000000-0008-0000-0300-00004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95250</xdr:rowOff>
        </xdr:from>
        <xdr:to>
          <xdr:col>6</xdr:col>
          <xdr:colOff>361950</xdr:colOff>
          <xdr:row>52</xdr:row>
          <xdr:rowOff>333375</xdr:rowOff>
        </xdr:to>
        <xdr:sp macro="" textlink="">
          <xdr:nvSpPr>
            <xdr:cNvPr id="91205" name="Option Button 69" hidden="1">
              <a:extLst>
                <a:ext uri="{63B3BB69-23CF-44E3-9099-C40C66FF867C}">
                  <a14:compatExt spid="_x0000_s91205"/>
                </a:ext>
                <a:ext uri="{FF2B5EF4-FFF2-40B4-BE49-F238E27FC236}">
                  <a16:creationId xmlns:a16="http://schemas.microsoft.com/office/drawing/2014/main" id="{00000000-0008-0000-0300-00004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85725</xdr:rowOff>
        </xdr:from>
        <xdr:to>
          <xdr:col>7</xdr:col>
          <xdr:colOff>400050</xdr:colOff>
          <xdr:row>52</xdr:row>
          <xdr:rowOff>323850</xdr:rowOff>
        </xdr:to>
        <xdr:sp macro="" textlink="">
          <xdr:nvSpPr>
            <xdr:cNvPr id="91206" name="Option Button 70" hidden="1">
              <a:extLst>
                <a:ext uri="{63B3BB69-23CF-44E3-9099-C40C66FF867C}">
                  <a14:compatExt spid="_x0000_s91206"/>
                </a:ext>
                <a:ext uri="{FF2B5EF4-FFF2-40B4-BE49-F238E27FC236}">
                  <a16:creationId xmlns:a16="http://schemas.microsoft.com/office/drawing/2014/main" id="{00000000-0008-0000-0300-00004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85725</xdr:rowOff>
        </xdr:from>
        <xdr:to>
          <xdr:col>8</xdr:col>
          <xdr:colOff>438150</xdr:colOff>
          <xdr:row>52</xdr:row>
          <xdr:rowOff>323850</xdr:rowOff>
        </xdr:to>
        <xdr:sp macro="" textlink="">
          <xdr:nvSpPr>
            <xdr:cNvPr id="91207" name="Option Button 71" hidden="1">
              <a:extLst>
                <a:ext uri="{63B3BB69-23CF-44E3-9099-C40C66FF867C}">
                  <a14:compatExt spid="_x0000_s91207"/>
                </a:ext>
                <a:ext uri="{FF2B5EF4-FFF2-40B4-BE49-F238E27FC236}">
                  <a16:creationId xmlns:a16="http://schemas.microsoft.com/office/drawing/2014/main" id="{00000000-0008-0000-0300-00004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52</xdr:row>
          <xdr:rowOff>85725</xdr:rowOff>
        </xdr:from>
        <xdr:to>
          <xdr:col>9</xdr:col>
          <xdr:colOff>295275</xdr:colOff>
          <xdr:row>52</xdr:row>
          <xdr:rowOff>323850</xdr:rowOff>
        </xdr:to>
        <xdr:sp macro="" textlink="">
          <xdr:nvSpPr>
            <xdr:cNvPr id="91208" name="Option Button 72" hidden="1">
              <a:extLst>
                <a:ext uri="{63B3BB69-23CF-44E3-9099-C40C66FF867C}">
                  <a14:compatExt spid="_x0000_s91208"/>
                </a:ext>
                <a:ext uri="{FF2B5EF4-FFF2-40B4-BE49-F238E27FC236}">
                  <a16:creationId xmlns:a16="http://schemas.microsoft.com/office/drawing/2014/main" id="{00000000-0008-0000-0300-00004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9</xdr:col>
          <xdr:colOff>1238250</xdr:colOff>
          <xdr:row>52</xdr:row>
          <xdr:rowOff>342900</xdr:rowOff>
        </xdr:to>
        <xdr:sp macro="" textlink="">
          <xdr:nvSpPr>
            <xdr:cNvPr id="91209" name="Group Box 73" hidden="1">
              <a:extLst>
                <a:ext uri="{63B3BB69-23CF-44E3-9099-C40C66FF867C}">
                  <a14:compatExt spid="_x0000_s91209"/>
                </a:ext>
                <a:ext uri="{FF2B5EF4-FFF2-40B4-BE49-F238E27FC236}">
                  <a16:creationId xmlns:a16="http://schemas.microsoft.com/office/drawing/2014/main" id="{00000000-0008-0000-0300-00004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53</xdr:row>
          <xdr:rowOff>76200</xdr:rowOff>
        </xdr:from>
        <xdr:to>
          <xdr:col>6</xdr:col>
          <xdr:colOff>981075</xdr:colOff>
          <xdr:row>53</xdr:row>
          <xdr:rowOff>314325</xdr:rowOff>
        </xdr:to>
        <xdr:sp macro="" textlink="">
          <xdr:nvSpPr>
            <xdr:cNvPr id="91210" name="Option Button 74" hidden="1">
              <a:extLst>
                <a:ext uri="{63B3BB69-23CF-44E3-9099-C40C66FF867C}">
                  <a14:compatExt spid="_x0000_s91210"/>
                </a:ext>
                <a:ext uri="{FF2B5EF4-FFF2-40B4-BE49-F238E27FC236}">
                  <a16:creationId xmlns:a16="http://schemas.microsoft.com/office/drawing/2014/main" id="{00000000-0008-0000-0300-00004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76200</xdr:rowOff>
        </xdr:from>
        <xdr:to>
          <xdr:col>8</xdr:col>
          <xdr:colOff>847725</xdr:colOff>
          <xdr:row>53</xdr:row>
          <xdr:rowOff>323850</xdr:rowOff>
        </xdr:to>
        <xdr:sp macro="" textlink="">
          <xdr:nvSpPr>
            <xdr:cNvPr id="91211" name="Option Button 75" hidden="1">
              <a:extLst>
                <a:ext uri="{63B3BB69-23CF-44E3-9099-C40C66FF867C}">
                  <a14:compatExt spid="_x0000_s91211"/>
                </a:ext>
                <a:ext uri="{FF2B5EF4-FFF2-40B4-BE49-F238E27FC236}">
                  <a16:creationId xmlns:a16="http://schemas.microsoft.com/office/drawing/2014/main" id="{00000000-0008-0000-03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9525</xdr:rowOff>
        </xdr:from>
        <xdr:to>
          <xdr:col>9</xdr:col>
          <xdr:colOff>1162050</xdr:colOff>
          <xdr:row>53</xdr:row>
          <xdr:rowOff>390525</xdr:rowOff>
        </xdr:to>
        <xdr:sp macro="" textlink="">
          <xdr:nvSpPr>
            <xdr:cNvPr id="91212" name="Group Box 76" hidden="1">
              <a:extLst>
                <a:ext uri="{63B3BB69-23CF-44E3-9099-C40C66FF867C}">
                  <a14:compatExt spid="_x0000_s91212"/>
                </a:ext>
                <a:ext uri="{FF2B5EF4-FFF2-40B4-BE49-F238E27FC236}">
                  <a16:creationId xmlns:a16="http://schemas.microsoft.com/office/drawing/2014/main" id="{00000000-0008-0000-0300-00004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55</xdr:row>
          <xdr:rowOff>76200</xdr:rowOff>
        </xdr:from>
        <xdr:to>
          <xdr:col>6</xdr:col>
          <xdr:colOff>781050</xdr:colOff>
          <xdr:row>55</xdr:row>
          <xdr:rowOff>295275</xdr:rowOff>
        </xdr:to>
        <xdr:sp macro="" textlink="">
          <xdr:nvSpPr>
            <xdr:cNvPr id="91213" name="Option Button 77" hidden="1">
              <a:extLst>
                <a:ext uri="{63B3BB69-23CF-44E3-9099-C40C66FF867C}">
                  <a14:compatExt spid="_x0000_s91213"/>
                </a:ext>
                <a:ext uri="{FF2B5EF4-FFF2-40B4-BE49-F238E27FC236}">
                  <a16:creationId xmlns:a16="http://schemas.microsoft.com/office/drawing/2014/main" id="{00000000-0008-0000-03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55</xdr:row>
          <xdr:rowOff>66675</xdr:rowOff>
        </xdr:from>
        <xdr:to>
          <xdr:col>8</xdr:col>
          <xdr:colOff>781050</xdr:colOff>
          <xdr:row>55</xdr:row>
          <xdr:rowOff>314325</xdr:rowOff>
        </xdr:to>
        <xdr:sp macro="" textlink="">
          <xdr:nvSpPr>
            <xdr:cNvPr id="91214" name="Option Button 78" hidden="1">
              <a:extLst>
                <a:ext uri="{63B3BB69-23CF-44E3-9099-C40C66FF867C}">
                  <a14:compatExt spid="_x0000_s91214"/>
                </a:ext>
                <a:ext uri="{FF2B5EF4-FFF2-40B4-BE49-F238E27FC236}">
                  <a16:creationId xmlns:a16="http://schemas.microsoft.com/office/drawing/2014/main" id="{00000000-0008-0000-03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57150</xdr:rowOff>
        </xdr:from>
        <xdr:to>
          <xdr:col>9</xdr:col>
          <xdr:colOff>57150</xdr:colOff>
          <xdr:row>55</xdr:row>
          <xdr:rowOff>352425</xdr:rowOff>
        </xdr:to>
        <xdr:sp macro="" textlink="">
          <xdr:nvSpPr>
            <xdr:cNvPr id="91215" name="Group Box 79" hidden="1">
              <a:extLst>
                <a:ext uri="{63B3BB69-23CF-44E3-9099-C40C66FF867C}">
                  <a14:compatExt spid="_x0000_s91215"/>
                </a:ext>
                <a:ext uri="{FF2B5EF4-FFF2-40B4-BE49-F238E27FC236}">
                  <a16:creationId xmlns:a16="http://schemas.microsoft.com/office/drawing/2014/main" id="{00000000-0008-0000-0300-00004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56</xdr:row>
          <xdr:rowOff>209550</xdr:rowOff>
        </xdr:from>
        <xdr:to>
          <xdr:col>6</xdr:col>
          <xdr:colOff>800100</xdr:colOff>
          <xdr:row>56</xdr:row>
          <xdr:rowOff>447675</xdr:rowOff>
        </xdr:to>
        <xdr:sp macro="" textlink="">
          <xdr:nvSpPr>
            <xdr:cNvPr id="91216" name="Option Button 80" hidden="1">
              <a:extLst>
                <a:ext uri="{63B3BB69-23CF-44E3-9099-C40C66FF867C}">
                  <a14:compatExt spid="_x0000_s91216"/>
                </a:ext>
                <a:ext uri="{FF2B5EF4-FFF2-40B4-BE49-F238E27FC236}">
                  <a16:creationId xmlns:a16="http://schemas.microsoft.com/office/drawing/2014/main" id="{00000000-0008-0000-03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390525</xdr:rowOff>
        </xdr:from>
        <xdr:to>
          <xdr:col>9</xdr:col>
          <xdr:colOff>1333500</xdr:colOff>
          <xdr:row>56</xdr:row>
          <xdr:rowOff>628650</xdr:rowOff>
        </xdr:to>
        <xdr:sp macro="" textlink="">
          <xdr:nvSpPr>
            <xdr:cNvPr id="91217" name="Group Box 81" hidden="1">
              <a:extLst>
                <a:ext uri="{63B3BB69-23CF-44E3-9099-C40C66FF867C}">
                  <a14:compatExt spid="_x0000_s91217"/>
                </a:ext>
                <a:ext uri="{FF2B5EF4-FFF2-40B4-BE49-F238E27FC236}">
                  <a16:creationId xmlns:a16="http://schemas.microsoft.com/office/drawing/2014/main" id="{00000000-0008-0000-0300-00005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161925</xdr:rowOff>
        </xdr:from>
        <xdr:to>
          <xdr:col>6</xdr:col>
          <xdr:colOff>457200</xdr:colOff>
          <xdr:row>57</xdr:row>
          <xdr:rowOff>400050</xdr:rowOff>
        </xdr:to>
        <xdr:sp macro="" textlink="">
          <xdr:nvSpPr>
            <xdr:cNvPr id="91218" name="Option Button 82" hidden="1">
              <a:extLst>
                <a:ext uri="{63B3BB69-23CF-44E3-9099-C40C66FF867C}">
                  <a14:compatExt spid="_x0000_s91218"/>
                </a:ext>
                <a:ext uri="{FF2B5EF4-FFF2-40B4-BE49-F238E27FC236}">
                  <a16:creationId xmlns:a16="http://schemas.microsoft.com/office/drawing/2014/main" id="{00000000-0008-0000-03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152400</xdr:rowOff>
        </xdr:from>
        <xdr:to>
          <xdr:col>7</xdr:col>
          <xdr:colOff>447675</xdr:colOff>
          <xdr:row>57</xdr:row>
          <xdr:rowOff>400050</xdr:rowOff>
        </xdr:to>
        <xdr:sp macro="" textlink="">
          <xdr:nvSpPr>
            <xdr:cNvPr id="91219" name="Option Button 83" hidden="1">
              <a:extLst>
                <a:ext uri="{63B3BB69-23CF-44E3-9099-C40C66FF867C}">
                  <a14:compatExt spid="_x0000_s91219"/>
                </a:ext>
                <a:ext uri="{FF2B5EF4-FFF2-40B4-BE49-F238E27FC236}">
                  <a16:creationId xmlns:a16="http://schemas.microsoft.com/office/drawing/2014/main" id="{00000000-0008-0000-0300-00005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8</xdr:col>
          <xdr:colOff>295275</xdr:colOff>
          <xdr:row>57</xdr:row>
          <xdr:rowOff>381000</xdr:rowOff>
        </xdr:to>
        <xdr:sp macro="" textlink="">
          <xdr:nvSpPr>
            <xdr:cNvPr id="91220" name="Option Button 84" hidden="1">
              <a:extLst>
                <a:ext uri="{63B3BB69-23CF-44E3-9099-C40C66FF867C}">
                  <a14:compatExt spid="_x0000_s91220"/>
                </a:ext>
                <a:ext uri="{FF2B5EF4-FFF2-40B4-BE49-F238E27FC236}">
                  <a16:creationId xmlns:a16="http://schemas.microsoft.com/office/drawing/2014/main" id="{00000000-0008-0000-03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8</xdr:col>
          <xdr:colOff>1209675</xdr:colOff>
          <xdr:row>57</xdr:row>
          <xdr:rowOff>438150</xdr:rowOff>
        </xdr:to>
        <xdr:sp macro="" textlink="">
          <xdr:nvSpPr>
            <xdr:cNvPr id="91221" name="Group Box 85" hidden="1">
              <a:extLst>
                <a:ext uri="{63B3BB69-23CF-44E3-9099-C40C66FF867C}">
                  <a14:compatExt spid="_x0000_s91221"/>
                </a:ext>
                <a:ext uri="{FF2B5EF4-FFF2-40B4-BE49-F238E27FC236}">
                  <a16:creationId xmlns:a16="http://schemas.microsoft.com/office/drawing/2014/main" id="{00000000-0008-0000-0300-00005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64</xdr:row>
          <xdr:rowOff>66675</xdr:rowOff>
        </xdr:from>
        <xdr:to>
          <xdr:col>6</xdr:col>
          <xdr:colOff>742950</xdr:colOff>
          <xdr:row>64</xdr:row>
          <xdr:rowOff>314325</xdr:rowOff>
        </xdr:to>
        <xdr:sp macro="" textlink="">
          <xdr:nvSpPr>
            <xdr:cNvPr id="91222" name="Option Button 86" hidden="1">
              <a:extLst>
                <a:ext uri="{63B3BB69-23CF-44E3-9099-C40C66FF867C}">
                  <a14:compatExt spid="_x0000_s91222"/>
                </a:ext>
                <a:ext uri="{FF2B5EF4-FFF2-40B4-BE49-F238E27FC236}">
                  <a16:creationId xmlns:a16="http://schemas.microsoft.com/office/drawing/2014/main" id="{00000000-0008-0000-0300-00005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66675</xdr:rowOff>
        </xdr:from>
        <xdr:to>
          <xdr:col>8</xdr:col>
          <xdr:colOff>714375</xdr:colOff>
          <xdr:row>64</xdr:row>
          <xdr:rowOff>314325</xdr:rowOff>
        </xdr:to>
        <xdr:sp macro="" textlink="">
          <xdr:nvSpPr>
            <xdr:cNvPr id="91223" name="Option Button 87" hidden="1">
              <a:extLst>
                <a:ext uri="{63B3BB69-23CF-44E3-9099-C40C66FF867C}">
                  <a14:compatExt spid="_x0000_s91223"/>
                </a:ext>
                <a:ext uri="{FF2B5EF4-FFF2-40B4-BE49-F238E27FC236}">
                  <a16:creationId xmlns:a16="http://schemas.microsoft.com/office/drawing/2014/main" id="{00000000-0008-0000-0300-00005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9</xdr:col>
          <xdr:colOff>752475</xdr:colOff>
          <xdr:row>64</xdr:row>
          <xdr:rowOff>361950</xdr:rowOff>
        </xdr:to>
        <xdr:sp macro="" textlink="">
          <xdr:nvSpPr>
            <xdr:cNvPr id="91224" name="Group Box 88" hidden="1">
              <a:extLst>
                <a:ext uri="{63B3BB69-23CF-44E3-9099-C40C66FF867C}">
                  <a14:compatExt spid="_x0000_s91224"/>
                </a:ext>
                <a:ext uri="{FF2B5EF4-FFF2-40B4-BE49-F238E27FC236}">
                  <a16:creationId xmlns:a16="http://schemas.microsoft.com/office/drawing/2014/main" id="{00000000-0008-0000-0300-00005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65</xdr:row>
          <xdr:rowOff>95250</xdr:rowOff>
        </xdr:from>
        <xdr:to>
          <xdr:col>6</xdr:col>
          <xdr:colOff>742950</xdr:colOff>
          <xdr:row>65</xdr:row>
          <xdr:rowOff>342900</xdr:rowOff>
        </xdr:to>
        <xdr:sp macro="" textlink="">
          <xdr:nvSpPr>
            <xdr:cNvPr id="91225" name="Option Button 89" hidden="1">
              <a:extLst>
                <a:ext uri="{63B3BB69-23CF-44E3-9099-C40C66FF867C}">
                  <a14:compatExt spid="_x0000_s91225"/>
                </a:ext>
                <a:ext uri="{FF2B5EF4-FFF2-40B4-BE49-F238E27FC236}">
                  <a16:creationId xmlns:a16="http://schemas.microsoft.com/office/drawing/2014/main" id="{00000000-0008-0000-0300-00005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95250</xdr:rowOff>
        </xdr:from>
        <xdr:to>
          <xdr:col>8</xdr:col>
          <xdr:colOff>714375</xdr:colOff>
          <xdr:row>65</xdr:row>
          <xdr:rowOff>342900</xdr:rowOff>
        </xdr:to>
        <xdr:sp macro="" textlink="">
          <xdr:nvSpPr>
            <xdr:cNvPr id="91226" name="Option Button 90" hidden="1">
              <a:extLst>
                <a:ext uri="{63B3BB69-23CF-44E3-9099-C40C66FF867C}">
                  <a14:compatExt spid="_x0000_s91226"/>
                </a:ext>
                <a:ext uri="{FF2B5EF4-FFF2-40B4-BE49-F238E27FC236}">
                  <a16:creationId xmlns:a16="http://schemas.microsoft.com/office/drawing/2014/main" id="{00000000-0008-0000-0300-00005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57150</xdr:rowOff>
        </xdr:from>
        <xdr:to>
          <xdr:col>9</xdr:col>
          <xdr:colOff>781050</xdr:colOff>
          <xdr:row>65</xdr:row>
          <xdr:rowOff>381000</xdr:rowOff>
        </xdr:to>
        <xdr:sp macro="" textlink="">
          <xdr:nvSpPr>
            <xdr:cNvPr id="91227" name="Group Box 91" hidden="1">
              <a:extLst>
                <a:ext uri="{63B3BB69-23CF-44E3-9099-C40C66FF867C}">
                  <a14:compatExt spid="_x0000_s91227"/>
                </a:ext>
                <a:ext uri="{FF2B5EF4-FFF2-40B4-BE49-F238E27FC236}">
                  <a16:creationId xmlns:a16="http://schemas.microsoft.com/office/drawing/2014/main" id="{00000000-0008-0000-0300-00005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70</xdr:row>
          <xdr:rowOff>85725</xdr:rowOff>
        </xdr:from>
        <xdr:to>
          <xdr:col>6</xdr:col>
          <xdr:colOff>847725</xdr:colOff>
          <xdr:row>70</xdr:row>
          <xdr:rowOff>323850</xdr:rowOff>
        </xdr:to>
        <xdr:sp macro="" textlink="">
          <xdr:nvSpPr>
            <xdr:cNvPr id="91228" name="Option Button 92" hidden="1">
              <a:extLst>
                <a:ext uri="{63B3BB69-23CF-44E3-9099-C40C66FF867C}">
                  <a14:compatExt spid="_x0000_s91228"/>
                </a:ext>
                <a:ext uri="{FF2B5EF4-FFF2-40B4-BE49-F238E27FC236}">
                  <a16:creationId xmlns:a16="http://schemas.microsoft.com/office/drawing/2014/main" id="{00000000-0008-0000-0300-00005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70</xdr:row>
          <xdr:rowOff>95250</xdr:rowOff>
        </xdr:from>
        <xdr:to>
          <xdr:col>8</xdr:col>
          <xdr:colOff>695325</xdr:colOff>
          <xdr:row>70</xdr:row>
          <xdr:rowOff>333375</xdr:rowOff>
        </xdr:to>
        <xdr:sp macro="" textlink="">
          <xdr:nvSpPr>
            <xdr:cNvPr id="91229" name="Option Button 93" hidden="1">
              <a:extLst>
                <a:ext uri="{63B3BB69-23CF-44E3-9099-C40C66FF867C}">
                  <a14:compatExt spid="_x0000_s91229"/>
                </a:ext>
                <a:ext uri="{FF2B5EF4-FFF2-40B4-BE49-F238E27FC236}">
                  <a16:creationId xmlns:a16="http://schemas.microsoft.com/office/drawing/2014/main" id="{00000000-0008-0000-0300-00005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38100</xdr:rowOff>
        </xdr:from>
        <xdr:to>
          <xdr:col>9</xdr:col>
          <xdr:colOff>1047750</xdr:colOff>
          <xdr:row>70</xdr:row>
          <xdr:rowOff>400050</xdr:rowOff>
        </xdr:to>
        <xdr:sp macro="" textlink="">
          <xdr:nvSpPr>
            <xdr:cNvPr id="91230" name="Group Box 94" hidden="1">
              <a:extLst>
                <a:ext uri="{63B3BB69-23CF-44E3-9099-C40C66FF867C}">
                  <a14:compatExt spid="_x0000_s91230"/>
                </a:ext>
                <a:ext uri="{FF2B5EF4-FFF2-40B4-BE49-F238E27FC236}">
                  <a16:creationId xmlns:a16="http://schemas.microsoft.com/office/drawing/2014/main" id="{00000000-0008-0000-0300-00005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71</xdr:row>
          <xdr:rowOff>95250</xdr:rowOff>
        </xdr:from>
        <xdr:to>
          <xdr:col>6</xdr:col>
          <xdr:colOff>828675</xdr:colOff>
          <xdr:row>71</xdr:row>
          <xdr:rowOff>342900</xdr:rowOff>
        </xdr:to>
        <xdr:sp macro="" textlink="">
          <xdr:nvSpPr>
            <xdr:cNvPr id="91231" name="Option Button 95" hidden="1">
              <a:extLst>
                <a:ext uri="{63B3BB69-23CF-44E3-9099-C40C66FF867C}">
                  <a14:compatExt spid="_x0000_s91231"/>
                </a:ext>
                <a:ext uri="{FF2B5EF4-FFF2-40B4-BE49-F238E27FC236}">
                  <a16:creationId xmlns:a16="http://schemas.microsoft.com/office/drawing/2014/main" id="{00000000-0008-0000-0300-00005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71</xdr:row>
          <xdr:rowOff>95250</xdr:rowOff>
        </xdr:from>
        <xdr:to>
          <xdr:col>8</xdr:col>
          <xdr:colOff>695325</xdr:colOff>
          <xdr:row>71</xdr:row>
          <xdr:rowOff>342900</xdr:rowOff>
        </xdr:to>
        <xdr:sp macro="" textlink="">
          <xdr:nvSpPr>
            <xdr:cNvPr id="91232" name="Option Button 96" hidden="1">
              <a:extLst>
                <a:ext uri="{63B3BB69-23CF-44E3-9099-C40C66FF867C}">
                  <a14:compatExt spid="_x0000_s91232"/>
                </a:ext>
                <a:ext uri="{FF2B5EF4-FFF2-40B4-BE49-F238E27FC236}">
                  <a16:creationId xmlns:a16="http://schemas.microsoft.com/office/drawing/2014/main" id="{00000000-0008-0000-0300-00006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28575</xdr:rowOff>
        </xdr:from>
        <xdr:to>
          <xdr:col>9</xdr:col>
          <xdr:colOff>704850</xdr:colOff>
          <xdr:row>71</xdr:row>
          <xdr:rowOff>409575</xdr:rowOff>
        </xdr:to>
        <xdr:sp macro="" textlink="">
          <xdr:nvSpPr>
            <xdr:cNvPr id="91233" name="Group Box 97" hidden="1">
              <a:extLst>
                <a:ext uri="{63B3BB69-23CF-44E3-9099-C40C66FF867C}">
                  <a14:compatExt spid="_x0000_s91233"/>
                </a:ext>
                <a:ext uri="{FF2B5EF4-FFF2-40B4-BE49-F238E27FC236}">
                  <a16:creationId xmlns:a16="http://schemas.microsoft.com/office/drawing/2014/main" id="{00000000-0008-0000-0300-00006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72</xdr:row>
          <xdr:rowOff>114300</xdr:rowOff>
        </xdr:from>
        <xdr:to>
          <xdr:col>6</xdr:col>
          <xdr:colOff>819150</xdr:colOff>
          <xdr:row>72</xdr:row>
          <xdr:rowOff>361950</xdr:rowOff>
        </xdr:to>
        <xdr:sp macro="" textlink="">
          <xdr:nvSpPr>
            <xdr:cNvPr id="91234" name="Option Button 98" hidden="1">
              <a:extLst>
                <a:ext uri="{63B3BB69-23CF-44E3-9099-C40C66FF867C}">
                  <a14:compatExt spid="_x0000_s91234"/>
                </a:ext>
                <a:ext uri="{FF2B5EF4-FFF2-40B4-BE49-F238E27FC236}">
                  <a16:creationId xmlns:a16="http://schemas.microsoft.com/office/drawing/2014/main" id="{00000000-0008-0000-0300-00006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114300</xdr:rowOff>
        </xdr:from>
        <xdr:to>
          <xdr:col>8</xdr:col>
          <xdr:colOff>704850</xdr:colOff>
          <xdr:row>72</xdr:row>
          <xdr:rowOff>361950</xdr:rowOff>
        </xdr:to>
        <xdr:sp macro="" textlink="">
          <xdr:nvSpPr>
            <xdr:cNvPr id="91235" name="Option Button 99" hidden="1">
              <a:extLst>
                <a:ext uri="{63B3BB69-23CF-44E3-9099-C40C66FF867C}">
                  <a14:compatExt spid="_x0000_s91235"/>
                </a:ext>
                <a:ext uri="{FF2B5EF4-FFF2-40B4-BE49-F238E27FC236}">
                  <a16:creationId xmlns:a16="http://schemas.microsoft.com/office/drawing/2014/main" id="{00000000-0008-0000-0300-00006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72</xdr:row>
          <xdr:rowOff>66675</xdr:rowOff>
        </xdr:from>
        <xdr:to>
          <xdr:col>9</xdr:col>
          <xdr:colOff>962025</xdr:colOff>
          <xdr:row>72</xdr:row>
          <xdr:rowOff>409575</xdr:rowOff>
        </xdr:to>
        <xdr:sp macro="" textlink="">
          <xdr:nvSpPr>
            <xdr:cNvPr id="91236" name="Group Box 100" hidden="1">
              <a:extLst>
                <a:ext uri="{63B3BB69-23CF-44E3-9099-C40C66FF867C}">
                  <a14:compatExt spid="_x0000_s91236"/>
                </a:ext>
                <a:ext uri="{FF2B5EF4-FFF2-40B4-BE49-F238E27FC236}">
                  <a16:creationId xmlns:a16="http://schemas.microsoft.com/office/drawing/2014/main" id="{00000000-0008-0000-0300-00006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57150</xdr:rowOff>
        </xdr:from>
        <xdr:to>
          <xdr:col>6</xdr:col>
          <xdr:colOff>828675</xdr:colOff>
          <xdr:row>74</xdr:row>
          <xdr:rowOff>304800</xdr:rowOff>
        </xdr:to>
        <xdr:sp macro="" textlink="">
          <xdr:nvSpPr>
            <xdr:cNvPr id="91237" name="Option Button 101" hidden="1">
              <a:extLst>
                <a:ext uri="{63B3BB69-23CF-44E3-9099-C40C66FF867C}">
                  <a14:compatExt spid="_x0000_s91237"/>
                </a:ext>
                <a:ext uri="{FF2B5EF4-FFF2-40B4-BE49-F238E27FC236}">
                  <a16:creationId xmlns:a16="http://schemas.microsoft.com/office/drawing/2014/main" id="{00000000-0008-0000-0300-00006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74</xdr:row>
          <xdr:rowOff>85725</xdr:rowOff>
        </xdr:from>
        <xdr:to>
          <xdr:col>8</xdr:col>
          <xdr:colOff>704850</xdr:colOff>
          <xdr:row>74</xdr:row>
          <xdr:rowOff>323850</xdr:rowOff>
        </xdr:to>
        <xdr:sp macro="" textlink="">
          <xdr:nvSpPr>
            <xdr:cNvPr id="91238" name="Option Button 102" hidden="1">
              <a:extLst>
                <a:ext uri="{63B3BB69-23CF-44E3-9099-C40C66FF867C}">
                  <a14:compatExt spid="_x0000_s91238"/>
                </a:ext>
                <a:ext uri="{FF2B5EF4-FFF2-40B4-BE49-F238E27FC236}">
                  <a16:creationId xmlns:a16="http://schemas.microsoft.com/office/drawing/2014/main" id="{00000000-0008-0000-0300-00006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9</xdr:col>
          <xdr:colOff>209550</xdr:colOff>
          <xdr:row>74</xdr:row>
          <xdr:rowOff>361950</xdr:rowOff>
        </xdr:to>
        <xdr:sp macro="" textlink="">
          <xdr:nvSpPr>
            <xdr:cNvPr id="91239" name="Group Box 103" hidden="1">
              <a:extLst>
                <a:ext uri="{63B3BB69-23CF-44E3-9099-C40C66FF867C}">
                  <a14:compatExt spid="_x0000_s91239"/>
                </a:ext>
                <a:ext uri="{FF2B5EF4-FFF2-40B4-BE49-F238E27FC236}">
                  <a16:creationId xmlns:a16="http://schemas.microsoft.com/office/drawing/2014/main" id="{00000000-0008-0000-0300-00006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114300</xdr:rowOff>
        </xdr:from>
        <xdr:to>
          <xdr:col>6</xdr:col>
          <xdr:colOff>476250</xdr:colOff>
          <xdr:row>45</xdr:row>
          <xdr:rowOff>361950</xdr:rowOff>
        </xdr:to>
        <xdr:sp macro="" textlink="">
          <xdr:nvSpPr>
            <xdr:cNvPr id="91240" name="Option Button 104" hidden="1">
              <a:extLst>
                <a:ext uri="{63B3BB69-23CF-44E3-9099-C40C66FF867C}">
                  <a14:compatExt spid="_x0000_s91240"/>
                </a:ext>
                <a:ext uri="{FF2B5EF4-FFF2-40B4-BE49-F238E27FC236}">
                  <a16:creationId xmlns:a16="http://schemas.microsoft.com/office/drawing/2014/main" id="{00000000-0008-0000-0300-00006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123825</xdr:rowOff>
        </xdr:from>
        <xdr:to>
          <xdr:col>8</xdr:col>
          <xdr:colOff>419100</xdr:colOff>
          <xdr:row>45</xdr:row>
          <xdr:rowOff>361950</xdr:rowOff>
        </xdr:to>
        <xdr:sp macro="" textlink="">
          <xdr:nvSpPr>
            <xdr:cNvPr id="91241" name="Option Button 105" hidden="1">
              <a:extLst>
                <a:ext uri="{63B3BB69-23CF-44E3-9099-C40C66FF867C}">
                  <a14:compatExt spid="_x0000_s91241"/>
                </a:ext>
                <a:ext uri="{FF2B5EF4-FFF2-40B4-BE49-F238E27FC236}">
                  <a16:creationId xmlns:a16="http://schemas.microsoft.com/office/drawing/2014/main" id="{00000000-0008-0000-0300-00006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57150</xdr:rowOff>
        </xdr:from>
        <xdr:to>
          <xdr:col>8</xdr:col>
          <xdr:colOff>676275</xdr:colOff>
          <xdr:row>45</xdr:row>
          <xdr:rowOff>419100</xdr:rowOff>
        </xdr:to>
        <xdr:sp macro="" textlink="">
          <xdr:nvSpPr>
            <xdr:cNvPr id="91242" name="Group Box 106" hidden="1">
              <a:extLst>
                <a:ext uri="{63B3BB69-23CF-44E3-9099-C40C66FF867C}">
                  <a14:compatExt spid="_x0000_s91242"/>
                </a:ext>
                <a:ext uri="{FF2B5EF4-FFF2-40B4-BE49-F238E27FC236}">
                  <a16:creationId xmlns:a16="http://schemas.microsoft.com/office/drawing/2014/main" id="{00000000-0008-0000-0300-00006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114300</xdr:rowOff>
        </xdr:from>
        <xdr:to>
          <xdr:col>6</xdr:col>
          <xdr:colOff>466725</xdr:colOff>
          <xdr:row>46</xdr:row>
          <xdr:rowOff>361950</xdr:rowOff>
        </xdr:to>
        <xdr:sp macro="" textlink="">
          <xdr:nvSpPr>
            <xdr:cNvPr id="91243" name="Option Button 107" hidden="1">
              <a:extLst>
                <a:ext uri="{63B3BB69-23CF-44E3-9099-C40C66FF867C}">
                  <a14:compatExt spid="_x0000_s91243"/>
                </a:ext>
                <a:ext uri="{FF2B5EF4-FFF2-40B4-BE49-F238E27FC236}">
                  <a16:creationId xmlns:a16="http://schemas.microsoft.com/office/drawing/2014/main" id="{00000000-0008-0000-0300-00006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133350</xdr:rowOff>
        </xdr:from>
        <xdr:to>
          <xdr:col>8</xdr:col>
          <xdr:colOff>419100</xdr:colOff>
          <xdr:row>46</xdr:row>
          <xdr:rowOff>371475</xdr:rowOff>
        </xdr:to>
        <xdr:sp macro="" textlink="">
          <xdr:nvSpPr>
            <xdr:cNvPr id="91244" name="Option Button 108" hidden="1">
              <a:extLst>
                <a:ext uri="{63B3BB69-23CF-44E3-9099-C40C66FF867C}">
                  <a14:compatExt spid="_x0000_s91244"/>
                </a:ext>
                <a:ext uri="{FF2B5EF4-FFF2-40B4-BE49-F238E27FC236}">
                  <a16:creationId xmlns:a16="http://schemas.microsoft.com/office/drawing/2014/main" id="{00000000-0008-0000-0300-00006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76200</xdr:rowOff>
        </xdr:from>
        <xdr:to>
          <xdr:col>8</xdr:col>
          <xdr:colOff>1152525</xdr:colOff>
          <xdr:row>46</xdr:row>
          <xdr:rowOff>419100</xdr:rowOff>
        </xdr:to>
        <xdr:sp macro="" textlink="">
          <xdr:nvSpPr>
            <xdr:cNvPr id="91245" name="Group Box 109" hidden="1">
              <a:extLst>
                <a:ext uri="{63B3BB69-23CF-44E3-9099-C40C66FF867C}">
                  <a14:compatExt spid="_x0000_s91245"/>
                </a:ext>
                <a:ext uri="{FF2B5EF4-FFF2-40B4-BE49-F238E27FC236}">
                  <a16:creationId xmlns:a16="http://schemas.microsoft.com/office/drawing/2014/main" id="{00000000-0008-0000-0300-00006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66</xdr:row>
          <xdr:rowOff>76200</xdr:rowOff>
        </xdr:from>
        <xdr:to>
          <xdr:col>6</xdr:col>
          <xdr:colOff>752475</xdr:colOff>
          <xdr:row>66</xdr:row>
          <xdr:rowOff>323850</xdr:rowOff>
        </xdr:to>
        <xdr:sp macro="" textlink="">
          <xdr:nvSpPr>
            <xdr:cNvPr id="91246" name="Option Button 110" hidden="1">
              <a:extLst>
                <a:ext uri="{63B3BB69-23CF-44E3-9099-C40C66FF867C}">
                  <a14:compatExt spid="_x0000_s91246"/>
                </a:ext>
                <a:ext uri="{FF2B5EF4-FFF2-40B4-BE49-F238E27FC236}">
                  <a16:creationId xmlns:a16="http://schemas.microsoft.com/office/drawing/2014/main" id="{00000000-0008-0000-0300-00006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66</xdr:row>
          <xdr:rowOff>95250</xdr:rowOff>
        </xdr:from>
        <xdr:to>
          <xdr:col>8</xdr:col>
          <xdr:colOff>704850</xdr:colOff>
          <xdr:row>66</xdr:row>
          <xdr:rowOff>333375</xdr:rowOff>
        </xdr:to>
        <xdr:sp macro="" textlink="">
          <xdr:nvSpPr>
            <xdr:cNvPr id="91247" name="Option Button 111" hidden="1">
              <a:extLst>
                <a:ext uri="{63B3BB69-23CF-44E3-9099-C40C66FF867C}">
                  <a14:compatExt spid="_x0000_s91247"/>
                </a:ext>
                <a:ext uri="{FF2B5EF4-FFF2-40B4-BE49-F238E27FC236}">
                  <a16:creationId xmlns:a16="http://schemas.microsoft.com/office/drawing/2014/main" id="{00000000-0008-0000-0300-00006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66</xdr:row>
          <xdr:rowOff>66675</xdr:rowOff>
        </xdr:from>
        <xdr:to>
          <xdr:col>9</xdr:col>
          <xdr:colOff>47625</xdr:colOff>
          <xdr:row>66</xdr:row>
          <xdr:rowOff>361950</xdr:rowOff>
        </xdr:to>
        <xdr:sp macro="" textlink="">
          <xdr:nvSpPr>
            <xdr:cNvPr id="91248" name="Group Box 112" hidden="1">
              <a:extLst>
                <a:ext uri="{63B3BB69-23CF-44E3-9099-C40C66FF867C}">
                  <a14:compatExt spid="_x0000_s91248"/>
                </a:ext>
                <a:ext uri="{FF2B5EF4-FFF2-40B4-BE49-F238E27FC236}">
                  <a16:creationId xmlns:a16="http://schemas.microsoft.com/office/drawing/2014/main" id="{00000000-0008-0000-0300-00007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67</xdr:row>
          <xdr:rowOff>57150</xdr:rowOff>
        </xdr:from>
        <xdr:to>
          <xdr:col>6</xdr:col>
          <xdr:colOff>752475</xdr:colOff>
          <xdr:row>67</xdr:row>
          <xdr:rowOff>276225</xdr:rowOff>
        </xdr:to>
        <xdr:sp macro="" textlink="">
          <xdr:nvSpPr>
            <xdr:cNvPr id="91249" name="Option Button 113" hidden="1">
              <a:extLst>
                <a:ext uri="{63B3BB69-23CF-44E3-9099-C40C66FF867C}">
                  <a14:compatExt spid="_x0000_s91249"/>
                </a:ext>
                <a:ext uri="{FF2B5EF4-FFF2-40B4-BE49-F238E27FC236}">
                  <a16:creationId xmlns:a16="http://schemas.microsoft.com/office/drawing/2014/main" id="{00000000-0008-0000-0300-00007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67</xdr:row>
          <xdr:rowOff>57150</xdr:rowOff>
        </xdr:from>
        <xdr:to>
          <xdr:col>8</xdr:col>
          <xdr:colOff>666750</xdr:colOff>
          <xdr:row>67</xdr:row>
          <xdr:rowOff>285750</xdr:rowOff>
        </xdr:to>
        <xdr:sp macro="" textlink="">
          <xdr:nvSpPr>
            <xdr:cNvPr id="91250" name="Option Button 114" hidden="1">
              <a:extLst>
                <a:ext uri="{63B3BB69-23CF-44E3-9099-C40C66FF867C}">
                  <a14:compatExt spid="_x0000_s91250"/>
                </a:ext>
                <a:ext uri="{FF2B5EF4-FFF2-40B4-BE49-F238E27FC236}">
                  <a16:creationId xmlns:a16="http://schemas.microsoft.com/office/drawing/2014/main" id="{00000000-0008-0000-0300-00007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9525</xdr:rowOff>
        </xdr:from>
        <xdr:to>
          <xdr:col>8</xdr:col>
          <xdr:colOff>1057275</xdr:colOff>
          <xdr:row>68</xdr:row>
          <xdr:rowOff>9525</xdr:rowOff>
        </xdr:to>
        <xdr:sp macro="" textlink="">
          <xdr:nvSpPr>
            <xdr:cNvPr id="91251" name="Group Box 115" hidden="1">
              <a:extLst>
                <a:ext uri="{63B3BB69-23CF-44E3-9099-C40C66FF867C}">
                  <a14:compatExt spid="_x0000_s91251"/>
                </a:ext>
                <a:ext uri="{FF2B5EF4-FFF2-40B4-BE49-F238E27FC236}">
                  <a16:creationId xmlns:a16="http://schemas.microsoft.com/office/drawing/2014/main" id="{00000000-0008-0000-0300-00007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66675</xdr:rowOff>
        </xdr:from>
        <xdr:to>
          <xdr:col>6</xdr:col>
          <xdr:colOff>371475</xdr:colOff>
          <xdr:row>9</xdr:row>
          <xdr:rowOff>276225</xdr:rowOff>
        </xdr:to>
        <xdr:sp macro="" textlink="">
          <xdr:nvSpPr>
            <xdr:cNvPr id="91252" name="Option Button 116" hidden="1">
              <a:extLst>
                <a:ext uri="{63B3BB69-23CF-44E3-9099-C40C66FF867C}">
                  <a14:compatExt spid="_x0000_s91252"/>
                </a:ext>
                <a:ext uri="{FF2B5EF4-FFF2-40B4-BE49-F238E27FC236}">
                  <a16:creationId xmlns:a16="http://schemas.microsoft.com/office/drawing/2014/main" id="{00000000-0008-0000-0300-00007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8</xdr:col>
          <xdr:colOff>371475</xdr:colOff>
          <xdr:row>9</xdr:row>
          <xdr:rowOff>295275</xdr:rowOff>
        </xdr:to>
        <xdr:sp macro="" textlink="">
          <xdr:nvSpPr>
            <xdr:cNvPr id="91253" name="Option Button 117" hidden="1">
              <a:extLst>
                <a:ext uri="{63B3BB69-23CF-44E3-9099-C40C66FF867C}">
                  <a14:compatExt spid="_x0000_s91253"/>
                </a:ext>
                <a:ext uri="{FF2B5EF4-FFF2-40B4-BE49-F238E27FC236}">
                  <a16:creationId xmlns:a16="http://schemas.microsoft.com/office/drawing/2014/main" id="{00000000-0008-0000-0300-00007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28575</xdr:rowOff>
        </xdr:from>
        <xdr:to>
          <xdr:col>9</xdr:col>
          <xdr:colOff>1285875</xdr:colOff>
          <xdr:row>10</xdr:row>
          <xdr:rowOff>0</xdr:rowOff>
        </xdr:to>
        <xdr:sp macro="" textlink="">
          <xdr:nvSpPr>
            <xdr:cNvPr id="91254" name="Group Box 118" hidden="1">
              <a:extLst>
                <a:ext uri="{63B3BB69-23CF-44E3-9099-C40C66FF867C}">
                  <a14:compatExt spid="_x0000_s91254"/>
                </a:ext>
                <a:ext uri="{FF2B5EF4-FFF2-40B4-BE49-F238E27FC236}">
                  <a16:creationId xmlns:a16="http://schemas.microsoft.com/office/drawing/2014/main" id="{00000000-0008-0000-0300-00007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56</xdr:row>
          <xdr:rowOff>209550</xdr:rowOff>
        </xdr:from>
        <xdr:to>
          <xdr:col>8</xdr:col>
          <xdr:colOff>800100</xdr:colOff>
          <xdr:row>56</xdr:row>
          <xdr:rowOff>447675</xdr:rowOff>
        </xdr:to>
        <xdr:sp macro="" textlink="">
          <xdr:nvSpPr>
            <xdr:cNvPr id="91255" name="Option Button 119" hidden="1">
              <a:extLst>
                <a:ext uri="{63B3BB69-23CF-44E3-9099-C40C66FF867C}">
                  <a14:compatExt spid="_x0000_s91255"/>
                </a:ext>
                <a:ext uri="{FF2B5EF4-FFF2-40B4-BE49-F238E27FC236}">
                  <a16:creationId xmlns:a16="http://schemas.microsoft.com/office/drawing/2014/main" id="{00000000-0008-0000-0300-00007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545123</xdr:colOff>
      <xdr:row>8</xdr:row>
      <xdr:rowOff>17585</xdr:rowOff>
    </xdr:from>
    <xdr:to>
      <xdr:col>4</xdr:col>
      <xdr:colOff>767862</xdr:colOff>
      <xdr:row>8</xdr:row>
      <xdr:rowOff>199293</xdr:rowOff>
    </xdr:to>
    <xdr:sp macro="" textlink="">
      <xdr:nvSpPr>
        <xdr:cNvPr id="50" name="テキスト ボックス 49">
          <a:extLst>
            <a:ext uri="{FF2B5EF4-FFF2-40B4-BE49-F238E27FC236}">
              <a16:creationId xmlns:a16="http://schemas.microsoft.com/office/drawing/2014/main" id="{46B6504E-D0B6-4C3D-81D4-73C1A054637E}"/>
            </a:ext>
          </a:extLst>
        </xdr:cNvPr>
        <xdr:cNvSpPr txBox="1"/>
      </xdr:nvSpPr>
      <xdr:spPr>
        <a:xfrm>
          <a:off x="3288323" y="1389185"/>
          <a:ext cx="137014" cy="15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p>
      </xdr:txBody>
    </xdr:sp>
    <xdr:clientData/>
  </xdr:twoCellAnchor>
  <xdr:twoCellAnchor>
    <xdr:from>
      <xdr:col>5</xdr:col>
      <xdr:colOff>978877</xdr:colOff>
      <xdr:row>8</xdr:row>
      <xdr:rowOff>29307</xdr:rowOff>
    </xdr:from>
    <xdr:to>
      <xdr:col>5</xdr:col>
      <xdr:colOff>1201616</xdr:colOff>
      <xdr:row>8</xdr:row>
      <xdr:rowOff>211015</xdr:rowOff>
    </xdr:to>
    <xdr:sp macro="" textlink="">
      <xdr:nvSpPr>
        <xdr:cNvPr id="51" name="テキスト ボックス 50">
          <a:extLst>
            <a:ext uri="{FF2B5EF4-FFF2-40B4-BE49-F238E27FC236}">
              <a16:creationId xmlns:a16="http://schemas.microsoft.com/office/drawing/2014/main" id="{F688EE60-C149-4335-831B-5B1E4DDDEE33}"/>
            </a:ext>
          </a:extLst>
        </xdr:cNvPr>
        <xdr:cNvSpPr txBox="1"/>
      </xdr:nvSpPr>
      <xdr:spPr>
        <a:xfrm>
          <a:off x="4112602" y="1400907"/>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p>
      </xdr:txBody>
    </xdr:sp>
    <xdr:clientData/>
  </xdr:twoCellAnchor>
  <xdr:twoCellAnchor>
    <xdr:from>
      <xdr:col>6</xdr:col>
      <xdr:colOff>990600</xdr:colOff>
      <xdr:row>8</xdr:row>
      <xdr:rowOff>23446</xdr:rowOff>
    </xdr:from>
    <xdr:to>
      <xdr:col>6</xdr:col>
      <xdr:colOff>1213339</xdr:colOff>
      <xdr:row>8</xdr:row>
      <xdr:rowOff>205154</xdr:rowOff>
    </xdr:to>
    <xdr:sp macro="" textlink="">
      <xdr:nvSpPr>
        <xdr:cNvPr id="52" name="テキスト ボックス 51">
          <a:extLst>
            <a:ext uri="{FF2B5EF4-FFF2-40B4-BE49-F238E27FC236}">
              <a16:creationId xmlns:a16="http://schemas.microsoft.com/office/drawing/2014/main" id="{BB9B5E0E-C840-4CEB-981C-A7E0F61C7E28}"/>
            </a:ext>
          </a:extLst>
        </xdr:cNvPr>
        <xdr:cNvSpPr txBox="1"/>
      </xdr:nvSpPr>
      <xdr:spPr>
        <a:xfrm>
          <a:off x="4800600" y="1395046"/>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endParaRPr kumimoji="1" lang="en-US" altLang="ja-JP" sz="800"/>
        </a:p>
      </xdr:txBody>
    </xdr:sp>
    <xdr:clientData/>
  </xdr:twoCellAnchor>
  <xdr:twoCellAnchor>
    <xdr:from>
      <xdr:col>8</xdr:col>
      <xdr:colOff>814753</xdr:colOff>
      <xdr:row>15</xdr:row>
      <xdr:rowOff>486507</xdr:rowOff>
    </xdr:from>
    <xdr:to>
      <xdr:col>9</xdr:col>
      <xdr:colOff>515815</xdr:colOff>
      <xdr:row>15</xdr:row>
      <xdr:rowOff>756138</xdr:rowOff>
    </xdr:to>
    <xdr:sp macro="" textlink="">
      <xdr:nvSpPr>
        <xdr:cNvPr id="53" name="テキスト ボックス 52">
          <a:extLst>
            <a:ext uri="{FF2B5EF4-FFF2-40B4-BE49-F238E27FC236}">
              <a16:creationId xmlns:a16="http://schemas.microsoft.com/office/drawing/2014/main" id="{9DDE9454-2B3D-441F-841D-5D95917B5E23}"/>
            </a:ext>
          </a:extLst>
        </xdr:cNvPr>
        <xdr:cNvSpPr txBox="1"/>
      </xdr:nvSpPr>
      <xdr:spPr>
        <a:xfrm>
          <a:off x="6167803" y="2743932"/>
          <a:ext cx="520212" cy="2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（整数で記入）</a:t>
          </a:r>
        </a:p>
      </xdr:txBody>
    </xdr:sp>
    <xdr:clientData/>
  </xdr:twoCellAnchor>
  <xdr:twoCellAnchor>
    <xdr:from>
      <xdr:col>6</xdr:col>
      <xdr:colOff>45720</xdr:colOff>
      <xdr:row>23</xdr:row>
      <xdr:rowOff>45720</xdr:rowOff>
    </xdr:from>
    <xdr:to>
      <xdr:col>6</xdr:col>
      <xdr:colOff>1082040</xdr:colOff>
      <xdr:row>23</xdr:row>
      <xdr:rowOff>220980</xdr:rowOff>
    </xdr:to>
    <xdr:sp macro="" textlink="">
      <xdr:nvSpPr>
        <xdr:cNvPr id="54" name="テキスト ボックス 53">
          <a:extLst>
            <a:ext uri="{FF2B5EF4-FFF2-40B4-BE49-F238E27FC236}">
              <a16:creationId xmlns:a16="http://schemas.microsoft.com/office/drawing/2014/main" id="{22FFEA37-CAFF-4A46-A2BA-6CFA5BDE874C}"/>
            </a:ext>
          </a:extLst>
        </xdr:cNvPr>
        <xdr:cNvSpPr txBox="1"/>
      </xdr:nvSpPr>
      <xdr:spPr>
        <a:xfrm>
          <a:off x="4160520" y="3989070"/>
          <a:ext cx="636270" cy="1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（本年４月末時点）</a:t>
          </a:r>
        </a:p>
      </xdr:txBody>
    </xdr:sp>
    <xdr:clientData/>
  </xdr:twoCellAnchor>
  <xdr:twoCellAnchor>
    <xdr:from>
      <xdr:col>8</xdr:col>
      <xdr:colOff>516255</xdr:colOff>
      <xdr:row>17</xdr:row>
      <xdr:rowOff>588645</xdr:rowOff>
    </xdr:from>
    <xdr:to>
      <xdr:col>9</xdr:col>
      <xdr:colOff>1571625</xdr:colOff>
      <xdr:row>17</xdr:row>
      <xdr:rowOff>840105</xdr:rowOff>
    </xdr:to>
    <xdr:sp macro="" textlink="">
      <xdr:nvSpPr>
        <xdr:cNvPr id="55" name="テキスト ボックス 54">
          <a:extLst>
            <a:ext uri="{FF2B5EF4-FFF2-40B4-BE49-F238E27FC236}">
              <a16:creationId xmlns:a16="http://schemas.microsoft.com/office/drawing/2014/main" id="{C9396E62-AC02-48F6-BFD2-C239F581DB3F}"/>
            </a:ext>
          </a:extLst>
        </xdr:cNvPr>
        <xdr:cNvSpPr txBox="1"/>
      </xdr:nvSpPr>
      <xdr:spPr>
        <a:xfrm>
          <a:off x="7631430" y="5932170"/>
          <a:ext cx="254127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（整数で記入、小数点以下第１位四捨五入）</a:t>
          </a:r>
        </a:p>
        <a:p>
          <a:endParaRPr kumimoji="1" lang="ja-JP" altLang="en-US" sz="1100"/>
        </a:p>
      </xdr:txBody>
    </xdr:sp>
    <xdr:clientData/>
  </xdr:twoCellAnchor>
  <xdr:twoCellAnchor>
    <xdr:from>
      <xdr:col>10</xdr:col>
      <xdr:colOff>266701</xdr:colOff>
      <xdr:row>0</xdr:row>
      <xdr:rowOff>200025</xdr:rowOff>
    </xdr:from>
    <xdr:to>
      <xdr:col>23</xdr:col>
      <xdr:colOff>9526</xdr:colOff>
      <xdr:row>7</xdr:row>
      <xdr:rowOff>156651</xdr:rowOff>
    </xdr:to>
    <xdr:sp macro="" textlink="">
      <xdr:nvSpPr>
        <xdr:cNvPr id="56" name="四角形: 角度付き 55">
          <a:hlinkClick xmlns:r="http://schemas.openxmlformats.org/officeDocument/2006/relationships" r:id="rId1"/>
          <a:extLst>
            <a:ext uri="{FF2B5EF4-FFF2-40B4-BE49-F238E27FC236}">
              <a16:creationId xmlns:a16="http://schemas.microsoft.com/office/drawing/2014/main" id="{06C44A79-6D7E-4341-9D28-3C75AE924654}"/>
            </a:ext>
          </a:extLst>
        </xdr:cNvPr>
        <xdr:cNvSpPr/>
      </xdr:nvSpPr>
      <xdr:spPr>
        <a:xfrm>
          <a:off x="10467976" y="200025"/>
          <a:ext cx="2133600" cy="1385376"/>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57" name="テキスト ボックス 56">
          <a:extLst>
            <a:ext uri="{FF2B5EF4-FFF2-40B4-BE49-F238E27FC236}">
              <a16:creationId xmlns:a16="http://schemas.microsoft.com/office/drawing/2014/main" id="{DD468360-51E8-41FD-93EC-2FA4C13D1543}"/>
            </a:ext>
          </a:extLst>
        </xdr:cNvPr>
        <xdr:cNvSpPr txBox="1"/>
      </xdr:nvSpPr>
      <xdr:spPr>
        <a:xfrm>
          <a:off x="8059916" y="28864517"/>
          <a:ext cx="636589"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58" name="テキスト ボックス 57">
          <a:extLst>
            <a:ext uri="{FF2B5EF4-FFF2-40B4-BE49-F238E27FC236}">
              <a16:creationId xmlns:a16="http://schemas.microsoft.com/office/drawing/2014/main" id="{D5A1540D-A452-42C2-8D34-D271224AA840}"/>
            </a:ext>
          </a:extLst>
        </xdr:cNvPr>
        <xdr:cNvSpPr txBox="1"/>
      </xdr:nvSpPr>
      <xdr:spPr>
        <a:xfrm>
          <a:off x="8059916" y="28864517"/>
          <a:ext cx="636589"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10</xdr:col>
      <xdr:colOff>266700</xdr:colOff>
      <xdr:row>8</xdr:row>
      <xdr:rowOff>152400</xdr:rowOff>
    </xdr:from>
    <xdr:to>
      <xdr:col>23</xdr:col>
      <xdr:colOff>9525</xdr:colOff>
      <xdr:row>13</xdr:row>
      <xdr:rowOff>175701</xdr:rowOff>
    </xdr:to>
    <xdr:sp macro="" textlink="">
      <xdr:nvSpPr>
        <xdr:cNvPr id="61" name="四角形: 角度付き 60">
          <a:hlinkClick xmlns:r="http://schemas.openxmlformats.org/officeDocument/2006/relationships" r:id="rId2"/>
          <a:extLst>
            <a:ext uri="{FF2B5EF4-FFF2-40B4-BE49-F238E27FC236}">
              <a16:creationId xmlns:a16="http://schemas.microsoft.com/office/drawing/2014/main" id="{1396EA64-ED72-4F2F-B3F1-45D9586348CA}"/>
            </a:ext>
          </a:extLst>
        </xdr:cNvPr>
        <xdr:cNvSpPr/>
      </xdr:nvSpPr>
      <xdr:spPr>
        <a:xfrm>
          <a:off x="10467975" y="1819275"/>
          <a:ext cx="2133600" cy="1385376"/>
        </a:xfrm>
        <a:prstGeom prst="bevel">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a:t>
          </a:r>
          <a:endParaRPr kumimoji="1" lang="en-US" altLang="ja-JP" sz="2000" b="1">
            <a:solidFill>
              <a:sysClr val="windowText" lastClr="000000"/>
            </a:solidFill>
          </a:endParaRPr>
        </a:p>
        <a:p>
          <a:pPr algn="ctr"/>
          <a:r>
            <a:rPr kumimoji="1" lang="ja-JP" altLang="en-US" sz="2000" b="1">
              <a:solidFill>
                <a:sysClr val="windowText" lastClr="000000"/>
              </a:solidFill>
            </a:rPr>
            <a:t>記載上の注意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4.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3.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sheetPr>
    <tabColor theme="9" tint="0.39997558519241921"/>
  </sheetPr>
  <dimension ref="A1:K67"/>
  <sheetViews>
    <sheetView tabSelected="1" view="pageBreakPreview" zoomScale="130" zoomScaleNormal="100" zoomScaleSheetLayoutView="130" workbookViewId="0"/>
  </sheetViews>
  <sheetFormatPr defaultColWidth="9" defaultRowHeight="13.5"/>
  <cols>
    <col min="1" max="16384" width="9" style="1"/>
  </cols>
  <sheetData>
    <row r="1" spans="1:9" ht="14.25">
      <c r="A1" s="42"/>
      <c r="B1" s="42"/>
      <c r="C1" s="42"/>
      <c r="D1" s="42"/>
      <c r="E1" s="42"/>
      <c r="F1" s="42"/>
      <c r="G1" s="42"/>
      <c r="H1" s="170" t="s">
        <v>228</v>
      </c>
      <c r="I1" s="170" t="s">
        <v>201</v>
      </c>
    </row>
    <row r="2" spans="1:9">
      <c r="A2" s="42"/>
      <c r="B2" s="42"/>
      <c r="C2" s="42"/>
      <c r="D2" s="42"/>
      <c r="E2" s="42"/>
      <c r="F2" s="42"/>
      <c r="G2" s="42"/>
      <c r="H2" s="42"/>
      <c r="I2" s="42"/>
    </row>
    <row r="3" spans="1:9">
      <c r="A3" s="42"/>
      <c r="B3" s="42"/>
      <c r="C3" s="42"/>
      <c r="D3" s="42"/>
      <c r="E3" s="42"/>
      <c r="F3" s="42"/>
      <c r="G3" s="42"/>
      <c r="H3" s="42"/>
      <c r="I3" s="42"/>
    </row>
    <row r="4" spans="1:9" ht="9" customHeight="1">
      <c r="A4" s="42"/>
      <c r="B4" s="42"/>
      <c r="C4" s="42"/>
      <c r="D4" s="42"/>
      <c r="E4" s="42"/>
      <c r="F4" s="42"/>
      <c r="G4" s="42"/>
      <c r="H4" s="42"/>
      <c r="I4" s="42"/>
    </row>
    <row r="5" spans="1:9" ht="27.75" customHeight="1">
      <c r="A5" s="172" t="s">
        <v>0</v>
      </c>
      <c r="B5" s="172"/>
      <c r="C5" s="172"/>
      <c r="D5" s="172"/>
      <c r="E5" s="172"/>
      <c r="F5" s="172"/>
      <c r="G5" s="172"/>
      <c r="H5" s="172"/>
      <c r="I5" s="172"/>
    </row>
    <row r="6" spans="1:9" ht="31.5" customHeight="1">
      <c r="A6" s="43"/>
      <c r="B6" s="43"/>
      <c r="C6" s="45"/>
      <c r="D6" s="43"/>
      <c r="E6" s="43"/>
      <c r="F6" s="43"/>
      <c r="G6" s="43"/>
      <c r="H6" s="43"/>
      <c r="I6" s="43"/>
    </row>
    <row r="7" spans="1:9" ht="36.75" customHeight="1">
      <c r="A7" s="43"/>
      <c r="B7" s="43"/>
      <c r="C7" s="43"/>
      <c r="D7" s="43"/>
      <c r="E7" s="43"/>
      <c r="F7" s="43"/>
      <c r="G7" s="43"/>
      <c r="H7" s="43"/>
      <c r="I7" s="43"/>
    </row>
    <row r="8" spans="1:9" ht="36.75" customHeight="1">
      <c r="A8" s="44"/>
      <c r="B8" s="43"/>
      <c r="C8" s="43"/>
      <c r="D8" s="43"/>
      <c r="E8" s="43"/>
      <c r="F8" s="43"/>
      <c r="G8" s="43"/>
      <c r="H8" s="43"/>
      <c r="I8" s="43"/>
    </row>
    <row r="9" spans="1:9" ht="36.75" customHeight="1">
      <c r="A9" s="44"/>
      <c r="B9" s="46" t="s">
        <v>229</v>
      </c>
      <c r="C9" s="43"/>
      <c r="D9" s="43"/>
      <c r="E9" s="43"/>
      <c r="F9" s="43"/>
      <c r="G9" s="43"/>
      <c r="H9" s="43"/>
      <c r="I9" s="43"/>
    </row>
    <row r="10" spans="1:9" ht="36.75" customHeight="1">
      <c r="A10" s="44"/>
      <c r="B10" s="46"/>
      <c r="C10" s="43"/>
      <c r="D10" s="43"/>
      <c r="E10" s="43"/>
      <c r="F10" s="43"/>
      <c r="G10" s="43"/>
      <c r="H10" s="43"/>
      <c r="I10" s="43"/>
    </row>
    <row r="11" spans="1:9" ht="36.75" customHeight="1">
      <c r="A11" s="44"/>
      <c r="B11" s="46"/>
      <c r="C11" s="43"/>
      <c r="D11" s="43"/>
      <c r="E11" s="43"/>
      <c r="F11" s="43"/>
      <c r="G11" s="43"/>
      <c r="H11" s="43"/>
      <c r="I11" s="43"/>
    </row>
    <row r="12" spans="1:9" ht="16.5" customHeight="1">
      <c r="A12" s="43"/>
      <c r="B12" s="43"/>
      <c r="C12" s="43"/>
      <c r="D12" s="43"/>
      <c r="E12" s="43"/>
      <c r="F12" s="43"/>
      <c r="G12" s="43"/>
      <c r="H12" s="43"/>
      <c r="I12" s="43"/>
    </row>
    <row r="13" spans="1:9" ht="36.75" customHeight="1">
      <c r="A13" s="43"/>
      <c r="B13" s="43"/>
      <c r="C13" s="43"/>
      <c r="D13" s="43"/>
      <c r="E13" s="43"/>
      <c r="F13" s="43"/>
      <c r="G13" s="43"/>
      <c r="H13" s="43"/>
      <c r="I13" s="43"/>
    </row>
    <row r="14" spans="1:9">
      <c r="A14" s="42"/>
      <c r="B14" s="42"/>
      <c r="C14" s="42"/>
      <c r="D14" s="42"/>
      <c r="E14" s="42"/>
      <c r="F14" s="42"/>
      <c r="G14" s="42"/>
      <c r="H14" s="42"/>
      <c r="I14" s="42"/>
    </row>
    <row r="15" spans="1:9">
      <c r="A15" s="42"/>
      <c r="B15" s="42"/>
      <c r="C15" s="42" t="s">
        <v>1</v>
      </c>
      <c r="D15" s="42"/>
      <c r="E15" s="42"/>
      <c r="F15" s="42"/>
      <c r="G15" s="42"/>
      <c r="H15" s="42"/>
      <c r="I15" s="42"/>
    </row>
    <row r="16" spans="1:9">
      <c r="A16" s="42"/>
      <c r="B16" s="42"/>
      <c r="C16" s="42"/>
      <c r="D16" s="42"/>
      <c r="E16" s="42"/>
      <c r="F16" s="42"/>
      <c r="G16" s="42"/>
      <c r="H16" s="42"/>
      <c r="I16" s="42"/>
    </row>
    <row r="17" spans="1:11">
      <c r="A17" s="42"/>
      <c r="B17" s="42"/>
      <c r="C17" s="42"/>
      <c r="D17" s="42"/>
      <c r="E17" s="42"/>
      <c r="F17" s="42"/>
      <c r="G17" s="42"/>
      <c r="H17" s="42"/>
      <c r="I17" s="42"/>
    </row>
    <row r="18" spans="1:11">
      <c r="A18" s="42"/>
      <c r="B18" s="42"/>
      <c r="C18" s="42"/>
      <c r="D18" s="42"/>
      <c r="E18" s="42"/>
      <c r="F18" s="42"/>
      <c r="G18" s="42"/>
      <c r="H18" s="42"/>
      <c r="I18" s="42"/>
    </row>
    <row r="19" spans="1:11">
      <c r="A19" s="42"/>
      <c r="B19" s="42"/>
      <c r="C19" s="42"/>
      <c r="D19" s="42"/>
      <c r="E19" s="42"/>
      <c r="F19" s="42"/>
      <c r="G19" s="42"/>
      <c r="H19" s="42"/>
      <c r="I19" s="42"/>
    </row>
    <row r="20" spans="1:11">
      <c r="A20" s="42"/>
      <c r="B20" s="42"/>
      <c r="C20" s="49" t="s">
        <v>2</v>
      </c>
      <c r="D20" s="42"/>
      <c r="E20" s="42"/>
      <c r="F20" s="42"/>
      <c r="G20" s="42"/>
      <c r="H20" s="42"/>
      <c r="I20" s="42"/>
    </row>
    <row r="21" spans="1:11">
      <c r="A21" s="42"/>
      <c r="B21" s="42"/>
      <c r="C21" s="49"/>
      <c r="D21" s="42"/>
      <c r="E21" s="42"/>
      <c r="F21" s="42"/>
      <c r="G21" s="42"/>
      <c r="H21" s="42"/>
      <c r="I21" s="42"/>
    </row>
    <row r="22" spans="1:11">
      <c r="A22" s="42"/>
      <c r="B22" s="42"/>
      <c r="C22" s="42"/>
      <c r="D22" s="42"/>
      <c r="E22" s="42"/>
      <c r="F22" s="42"/>
      <c r="G22" s="42"/>
      <c r="H22" s="42"/>
      <c r="I22" s="42"/>
      <c r="K22" s="7"/>
    </row>
    <row r="23" spans="1:11" ht="17.100000000000001" customHeight="1">
      <c r="A23" s="42"/>
      <c r="B23" s="42"/>
      <c r="C23" s="42"/>
      <c r="D23" s="42"/>
      <c r="E23" s="42"/>
      <c r="F23" s="42"/>
      <c r="G23" s="42"/>
      <c r="H23" s="42"/>
      <c r="I23" s="42"/>
      <c r="K23" s="7"/>
    </row>
    <row r="24" spans="1:11">
      <c r="A24" s="42"/>
      <c r="B24" s="42"/>
      <c r="C24" s="42"/>
      <c r="D24" s="42"/>
      <c r="E24" s="42"/>
      <c r="F24" s="42"/>
      <c r="G24" s="42"/>
      <c r="H24" s="42"/>
      <c r="I24" s="42"/>
      <c r="K24" s="7"/>
    </row>
    <row r="25" spans="1:11" ht="18.75" customHeight="1">
      <c r="A25" s="42"/>
      <c r="B25" s="42"/>
      <c r="C25" s="175" t="s">
        <v>3</v>
      </c>
      <c r="D25" s="175"/>
      <c r="E25" s="175"/>
      <c r="F25" s="175"/>
      <c r="G25" s="175"/>
      <c r="H25" s="175"/>
      <c r="I25" s="175"/>
      <c r="K25" s="7"/>
    </row>
    <row r="26" spans="1:11" ht="18.75" customHeight="1">
      <c r="A26" s="42"/>
      <c r="B26" s="42"/>
      <c r="C26" s="175"/>
      <c r="D26" s="175"/>
      <c r="E26" s="175"/>
      <c r="F26" s="175"/>
      <c r="G26" s="175"/>
      <c r="H26" s="175"/>
      <c r="I26" s="175"/>
      <c r="K26" s="7"/>
    </row>
    <row r="27" spans="1:11">
      <c r="A27" s="42"/>
      <c r="B27" s="42"/>
      <c r="C27" s="175"/>
      <c r="D27" s="175"/>
      <c r="E27" s="175"/>
      <c r="F27" s="175"/>
      <c r="G27" s="175"/>
      <c r="H27" s="175"/>
      <c r="I27" s="175"/>
    </row>
    <row r="28" spans="1:11">
      <c r="A28" s="42"/>
      <c r="B28" s="42"/>
      <c r="C28" s="42"/>
      <c r="D28" s="42"/>
      <c r="E28" s="42" t="s">
        <v>4</v>
      </c>
      <c r="G28" s="48"/>
      <c r="H28" s="42"/>
      <c r="I28" s="42"/>
    </row>
    <row r="29" spans="1:11">
      <c r="A29" s="42"/>
      <c r="B29" s="42"/>
      <c r="C29" s="42"/>
      <c r="D29" s="42"/>
      <c r="E29" s="42"/>
      <c r="F29" s="42"/>
      <c r="G29" s="42"/>
      <c r="H29" s="42"/>
      <c r="I29" s="42"/>
    </row>
    <row r="30" spans="1:11">
      <c r="A30" s="42"/>
      <c r="B30" s="42"/>
      <c r="C30" s="42" t="s">
        <v>5</v>
      </c>
      <c r="D30" s="42"/>
      <c r="E30" s="42"/>
      <c r="F30" s="42"/>
      <c r="G30" s="42"/>
      <c r="H30" s="42"/>
      <c r="I30" s="42"/>
    </row>
    <row r="31" spans="1:11" ht="3.75" customHeight="1">
      <c r="A31" s="42"/>
      <c r="B31" s="42"/>
      <c r="C31" s="42"/>
      <c r="D31" s="42"/>
      <c r="E31" s="42"/>
      <c r="F31" s="42"/>
      <c r="G31" s="42"/>
      <c r="H31" s="42"/>
      <c r="I31" s="42"/>
    </row>
    <row r="32" spans="1:11" ht="18.75">
      <c r="A32" s="42"/>
      <c r="B32" s="42"/>
      <c r="C32" s="173"/>
      <c r="D32" s="174"/>
      <c r="E32" s="174"/>
      <c r="F32" s="42"/>
      <c r="G32" s="42"/>
      <c r="H32" s="42"/>
      <c r="I32" s="42"/>
    </row>
    <row r="33" spans="1:9">
      <c r="A33" s="42"/>
      <c r="B33" s="42"/>
      <c r="C33" s="42"/>
      <c r="D33" s="42"/>
      <c r="E33" s="42"/>
      <c r="F33" s="42"/>
      <c r="G33" s="42"/>
      <c r="H33" s="42"/>
      <c r="I33" s="42"/>
    </row>
    <row r="34" spans="1:9">
      <c r="A34" s="42"/>
      <c r="B34" s="42"/>
      <c r="C34" s="42" t="s">
        <v>6</v>
      </c>
      <c r="D34" s="42"/>
      <c r="E34" s="42"/>
      <c r="F34" s="42"/>
      <c r="G34" s="42"/>
      <c r="H34" s="42"/>
      <c r="I34" s="42"/>
    </row>
    <row r="35" spans="1:9">
      <c r="A35" s="42"/>
      <c r="B35" s="42"/>
      <c r="C35" s="42"/>
      <c r="D35" s="42"/>
      <c r="E35" s="42"/>
      <c r="F35" s="42"/>
      <c r="G35" s="42"/>
      <c r="H35" s="42"/>
      <c r="I35" s="42"/>
    </row>
    <row r="36" spans="1:9">
      <c r="A36" s="42"/>
      <c r="B36" s="42"/>
      <c r="C36" s="42"/>
      <c r="D36" s="42"/>
      <c r="E36" s="42"/>
      <c r="F36" s="42"/>
      <c r="G36" s="42"/>
      <c r="H36" s="42"/>
      <c r="I36" s="42"/>
    </row>
    <row r="37" spans="1:9">
      <c r="A37" s="42"/>
      <c r="B37" s="42"/>
      <c r="C37" s="42"/>
      <c r="D37" s="42"/>
      <c r="E37" s="42"/>
      <c r="F37" s="42"/>
      <c r="G37" s="42"/>
      <c r="H37" s="42"/>
      <c r="I37" s="42"/>
    </row>
    <row r="38" spans="1:9">
      <c r="A38" s="42"/>
      <c r="B38" s="42"/>
      <c r="C38" s="42" t="s">
        <v>230</v>
      </c>
      <c r="D38" s="42"/>
      <c r="E38" s="42"/>
      <c r="F38" s="42"/>
      <c r="G38" s="42"/>
      <c r="H38" s="42"/>
      <c r="I38" s="42"/>
    </row>
    <row r="39" spans="1:9">
      <c r="A39" s="42"/>
      <c r="B39" s="42"/>
      <c r="C39" s="42"/>
      <c r="D39" s="42"/>
      <c r="E39" s="42"/>
      <c r="F39" s="42"/>
      <c r="G39" s="42"/>
      <c r="H39" s="42"/>
      <c r="I39" s="42"/>
    </row>
    <row r="40" spans="1:9">
      <c r="A40" s="42"/>
      <c r="B40" s="42"/>
      <c r="C40" s="42"/>
      <c r="D40" s="42"/>
      <c r="E40" s="42"/>
      <c r="F40" s="42"/>
      <c r="G40" s="42"/>
      <c r="H40" s="42"/>
      <c r="I40" s="42"/>
    </row>
    <row r="41" spans="1:9">
      <c r="A41" s="42"/>
      <c r="B41" s="42"/>
      <c r="C41" s="42"/>
      <c r="D41" s="42"/>
      <c r="E41" s="42"/>
      <c r="F41" s="42"/>
      <c r="G41" s="42"/>
      <c r="H41" s="42"/>
      <c r="I41" s="42"/>
    </row>
    <row r="42" spans="1:9">
      <c r="A42" s="42"/>
      <c r="B42" s="42"/>
      <c r="C42" s="42"/>
      <c r="D42" s="42"/>
      <c r="E42" s="42"/>
      <c r="F42" s="42"/>
      <c r="G42" s="42"/>
      <c r="H42" s="42"/>
      <c r="I42" s="42"/>
    </row>
    <row r="43" spans="1:9">
      <c r="A43" s="42"/>
      <c r="B43" s="42"/>
      <c r="C43" s="42"/>
      <c r="D43" s="42"/>
      <c r="E43" s="42"/>
      <c r="F43" s="42"/>
      <c r="G43" s="42"/>
      <c r="H43" s="42"/>
      <c r="I43" s="42"/>
    </row>
    <row r="44" spans="1:9">
      <c r="A44" s="42"/>
      <c r="B44" s="42"/>
      <c r="C44" s="42"/>
      <c r="D44" s="42"/>
      <c r="E44" s="42"/>
      <c r="F44" s="42"/>
      <c r="G44" s="42"/>
      <c r="H44" s="42"/>
      <c r="I44" s="42"/>
    </row>
    <row r="45" spans="1:9">
      <c r="A45" s="42"/>
      <c r="B45" s="42"/>
      <c r="C45" s="42"/>
      <c r="D45" s="42"/>
      <c r="E45" s="42"/>
      <c r="F45" s="42"/>
      <c r="G45" s="42"/>
      <c r="H45" s="42"/>
      <c r="I45" s="42"/>
    </row>
    <row r="46" spans="1:9">
      <c r="A46" s="42"/>
      <c r="B46" s="42"/>
      <c r="C46" s="42"/>
      <c r="D46" s="42"/>
      <c r="E46" s="42"/>
      <c r="F46" s="42"/>
      <c r="G46" s="42"/>
      <c r="H46" s="42"/>
      <c r="I46" s="42"/>
    </row>
    <row r="47" spans="1:9">
      <c r="A47" s="42"/>
      <c r="B47" s="42"/>
      <c r="C47" s="42"/>
      <c r="D47" s="42"/>
      <c r="E47" s="42"/>
      <c r="F47" s="42"/>
      <c r="G47" s="42"/>
      <c r="H47" s="42"/>
      <c r="I47" s="42"/>
    </row>
    <row r="48" spans="1:9">
      <c r="A48" s="42"/>
      <c r="B48" s="42"/>
      <c r="C48" s="42"/>
      <c r="D48" s="42"/>
      <c r="E48" s="42"/>
      <c r="F48" s="42"/>
      <c r="G48" s="42"/>
      <c r="H48" s="42"/>
      <c r="I48" s="42"/>
    </row>
    <row r="49" spans="1:9">
      <c r="A49" s="42"/>
      <c r="B49" s="42"/>
      <c r="C49" s="42"/>
      <c r="D49" s="42"/>
      <c r="E49" s="42"/>
      <c r="F49" s="42"/>
      <c r="G49" s="42"/>
      <c r="H49" s="42"/>
      <c r="I49" s="42"/>
    </row>
    <row r="50" spans="1:9">
      <c r="A50" s="42"/>
      <c r="B50" s="42"/>
      <c r="C50" s="42"/>
      <c r="D50" s="42"/>
      <c r="E50" s="42"/>
      <c r="F50" s="42"/>
      <c r="G50" s="42"/>
      <c r="H50" s="42"/>
      <c r="I50" s="42"/>
    </row>
    <row r="51" spans="1:9">
      <c r="A51" s="42"/>
      <c r="B51" s="42"/>
      <c r="C51" s="42"/>
      <c r="D51" s="42"/>
      <c r="E51" s="42"/>
      <c r="F51" s="42"/>
      <c r="G51" s="42"/>
      <c r="H51" s="42"/>
      <c r="I51" s="42"/>
    </row>
    <row r="52" spans="1:9">
      <c r="A52" s="42"/>
      <c r="B52" s="42"/>
      <c r="C52" s="42"/>
      <c r="D52" s="42"/>
      <c r="E52" s="42"/>
      <c r="F52" s="42"/>
      <c r="G52" s="42"/>
      <c r="H52" s="42"/>
      <c r="I52" s="42"/>
    </row>
    <row r="53" spans="1:9">
      <c r="A53" s="42"/>
      <c r="B53" s="42"/>
      <c r="C53" s="42"/>
      <c r="D53" s="42"/>
      <c r="E53" s="42"/>
      <c r="F53" s="42"/>
      <c r="G53" s="42"/>
      <c r="H53" s="42"/>
      <c r="I53" s="42"/>
    </row>
    <row r="54" spans="1:9">
      <c r="A54" s="42"/>
      <c r="B54" s="42"/>
      <c r="C54" s="42"/>
      <c r="D54" s="42"/>
      <c r="E54" s="42"/>
      <c r="F54" s="42"/>
      <c r="G54" s="42"/>
      <c r="H54" s="42"/>
      <c r="I54" s="42"/>
    </row>
    <row r="55" spans="1:9">
      <c r="A55" s="42"/>
      <c r="B55" s="42"/>
      <c r="C55" s="42"/>
      <c r="D55" s="42"/>
      <c r="E55" s="42"/>
      <c r="F55" s="42"/>
      <c r="G55" s="42"/>
      <c r="H55" s="42"/>
      <c r="I55" s="42"/>
    </row>
    <row r="56" spans="1:9">
      <c r="A56" s="42"/>
      <c r="B56" s="42"/>
      <c r="C56" s="42"/>
      <c r="D56" s="42"/>
      <c r="E56" s="42"/>
      <c r="F56" s="42"/>
      <c r="G56" s="42"/>
      <c r="H56" s="42"/>
      <c r="I56" s="42"/>
    </row>
    <row r="57" spans="1:9">
      <c r="A57" s="42"/>
      <c r="B57" s="42"/>
      <c r="C57" s="42"/>
      <c r="D57" s="42"/>
      <c r="E57" s="42"/>
      <c r="F57" s="42"/>
      <c r="G57" s="42"/>
      <c r="H57" s="42"/>
      <c r="I57" s="42"/>
    </row>
    <row r="58" spans="1:9">
      <c r="A58" s="42"/>
      <c r="B58" s="42"/>
      <c r="C58" s="42"/>
      <c r="D58" s="42"/>
      <c r="E58" s="42"/>
      <c r="F58" s="42"/>
      <c r="G58" s="42"/>
      <c r="H58" s="42"/>
      <c r="I58" s="42"/>
    </row>
    <row r="59" spans="1:9">
      <c r="A59" s="42"/>
      <c r="B59" s="42"/>
      <c r="C59" s="42"/>
      <c r="D59" s="42"/>
      <c r="E59" s="42"/>
      <c r="F59" s="42"/>
      <c r="G59" s="42"/>
      <c r="H59" s="42"/>
      <c r="I59" s="42"/>
    </row>
    <row r="60" spans="1:9">
      <c r="A60" s="42"/>
      <c r="B60" s="42"/>
      <c r="C60" s="42"/>
      <c r="D60" s="42"/>
      <c r="E60" s="42"/>
      <c r="F60" s="42"/>
      <c r="G60" s="42"/>
      <c r="H60" s="42"/>
      <c r="I60" s="42"/>
    </row>
    <row r="61" spans="1:9">
      <c r="A61" s="42"/>
      <c r="B61" s="42"/>
      <c r="C61" s="42"/>
      <c r="D61" s="42"/>
      <c r="E61" s="42"/>
      <c r="F61" s="42"/>
      <c r="G61" s="42"/>
      <c r="H61" s="42"/>
      <c r="I61" s="42"/>
    </row>
    <row r="62" spans="1:9">
      <c r="A62" s="42"/>
      <c r="B62" s="42"/>
      <c r="C62" s="42"/>
      <c r="D62" s="42"/>
      <c r="E62" s="42"/>
      <c r="F62" s="42"/>
      <c r="G62" s="42"/>
      <c r="H62" s="42"/>
      <c r="I62" s="42"/>
    </row>
    <row r="63" spans="1:9">
      <c r="A63" s="42"/>
      <c r="B63" s="42"/>
      <c r="C63" s="42"/>
      <c r="D63" s="42"/>
      <c r="E63" s="42"/>
      <c r="F63" s="42"/>
      <c r="G63" s="42"/>
      <c r="H63" s="42"/>
      <c r="I63" s="42"/>
    </row>
    <row r="64" spans="1:9">
      <c r="A64" s="42"/>
      <c r="B64" s="42"/>
      <c r="C64" s="42"/>
      <c r="D64" s="42"/>
      <c r="E64" s="42"/>
      <c r="F64" s="42"/>
      <c r="G64" s="42"/>
      <c r="H64" s="42"/>
      <c r="I64" s="42"/>
    </row>
    <row r="65" spans="1:9">
      <c r="A65" s="42"/>
      <c r="B65" s="42"/>
      <c r="C65" s="42"/>
      <c r="D65" s="42"/>
      <c r="E65" s="42"/>
      <c r="F65" s="42"/>
      <c r="G65" s="42"/>
      <c r="H65" s="42"/>
      <c r="I65" s="42"/>
    </row>
    <row r="66" spans="1:9">
      <c r="A66" s="42"/>
      <c r="B66" s="42"/>
      <c r="C66" s="42"/>
      <c r="D66" s="42"/>
      <c r="E66" s="42"/>
      <c r="F66" s="42"/>
      <c r="G66" s="42"/>
      <c r="H66" s="42"/>
      <c r="I66" s="42"/>
    </row>
    <row r="67" spans="1:9">
      <c r="A67" s="42"/>
      <c r="B67" s="42"/>
      <c r="C67" s="42"/>
      <c r="D67" s="42"/>
      <c r="E67" s="42"/>
      <c r="F67" s="42"/>
      <c r="G67" s="42"/>
      <c r="H67" s="42"/>
      <c r="I67" s="42"/>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G30"/>
  <sheetViews>
    <sheetView view="pageBreakPreview" zoomScaleNormal="100" zoomScaleSheetLayoutView="100" workbookViewId="0"/>
  </sheetViews>
  <sheetFormatPr defaultRowHeight="18.75"/>
  <cols>
    <col min="1" max="1" width="1.25" style="16" customWidth="1"/>
    <col min="2" max="2" width="25.625" style="16" customWidth="1"/>
    <col min="3" max="3" width="19.75" style="16" customWidth="1"/>
    <col min="4" max="4" width="38.625" style="16" customWidth="1"/>
    <col min="5" max="5" width="2.625" style="16" customWidth="1"/>
    <col min="6" max="6" width="1.25" style="16" customWidth="1"/>
    <col min="7" max="256" width="9" style="16"/>
    <col min="257" max="257" width="1.25" style="16" customWidth="1"/>
    <col min="258" max="258" width="25.625" style="16" customWidth="1"/>
    <col min="259" max="259" width="19.75" style="16" customWidth="1"/>
    <col min="260" max="260" width="38.625" style="16" customWidth="1"/>
    <col min="261" max="261" width="2.625" style="16" customWidth="1"/>
    <col min="262" max="262" width="1.25" style="16" customWidth="1"/>
    <col min="263" max="512" width="9" style="16"/>
    <col min="513" max="513" width="1.25" style="16" customWidth="1"/>
    <col min="514" max="514" width="25.625" style="16" customWidth="1"/>
    <col min="515" max="515" width="19.75" style="16" customWidth="1"/>
    <col min="516" max="516" width="38.625" style="16" customWidth="1"/>
    <col min="517" max="517" width="2.625" style="16" customWidth="1"/>
    <col min="518" max="518" width="1.25" style="16" customWidth="1"/>
    <col min="519" max="768" width="9" style="16"/>
    <col min="769" max="769" width="1.25" style="16" customWidth="1"/>
    <col min="770" max="770" width="25.625" style="16" customWidth="1"/>
    <col min="771" max="771" width="19.75" style="16" customWidth="1"/>
    <col min="772" max="772" width="38.625" style="16" customWidth="1"/>
    <col min="773" max="773" width="2.625" style="16" customWidth="1"/>
    <col min="774" max="774" width="1.25" style="16" customWidth="1"/>
    <col min="775" max="1024" width="9" style="16"/>
    <col min="1025" max="1025" width="1.25" style="16" customWidth="1"/>
    <col min="1026" max="1026" width="25.625" style="16" customWidth="1"/>
    <col min="1027" max="1027" width="19.75" style="16" customWidth="1"/>
    <col min="1028" max="1028" width="38.625" style="16" customWidth="1"/>
    <col min="1029" max="1029" width="2.625" style="16" customWidth="1"/>
    <col min="1030" max="1030" width="1.25" style="16" customWidth="1"/>
    <col min="1031" max="1280" width="9" style="16"/>
    <col min="1281" max="1281" width="1.25" style="16" customWidth="1"/>
    <col min="1282" max="1282" width="25.625" style="16" customWidth="1"/>
    <col min="1283" max="1283" width="19.75" style="16" customWidth="1"/>
    <col min="1284" max="1284" width="38.625" style="16" customWidth="1"/>
    <col min="1285" max="1285" width="2.625" style="16" customWidth="1"/>
    <col min="1286" max="1286" width="1.25" style="16" customWidth="1"/>
    <col min="1287" max="1536" width="9" style="16"/>
    <col min="1537" max="1537" width="1.25" style="16" customWidth="1"/>
    <col min="1538" max="1538" width="25.625" style="16" customWidth="1"/>
    <col min="1539" max="1539" width="19.75" style="16" customWidth="1"/>
    <col min="1540" max="1540" width="38.625" style="16" customWidth="1"/>
    <col min="1541" max="1541" width="2.625" style="16" customWidth="1"/>
    <col min="1542" max="1542" width="1.25" style="16" customWidth="1"/>
    <col min="1543" max="1792" width="9" style="16"/>
    <col min="1793" max="1793" width="1.25" style="16" customWidth="1"/>
    <col min="1794" max="1794" width="25.625" style="16" customWidth="1"/>
    <col min="1795" max="1795" width="19.75" style="16" customWidth="1"/>
    <col min="1796" max="1796" width="38.625" style="16" customWidth="1"/>
    <col min="1797" max="1797" width="2.625" style="16" customWidth="1"/>
    <col min="1798" max="1798" width="1.25" style="16" customWidth="1"/>
    <col min="1799" max="2048" width="9" style="16"/>
    <col min="2049" max="2049" width="1.25" style="16" customWidth="1"/>
    <col min="2050" max="2050" width="25.625" style="16" customWidth="1"/>
    <col min="2051" max="2051" width="19.75" style="16" customWidth="1"/>
    <col min="2052" max="2052" width="38.625" style="16" customWidth="1"/>
    <col min="2053" max="2053" width="2.625" style="16" customWidth="1"/>
    <col min="2054" max="2054" width="1.25" style="16" customWidth="1"/>
    <col min="2055" max="2304" width="9" style="16"/>
    <col min="2305" max="2305" width="1.25" style="16" customWidth="1"/>
    <col min="2306" max="2306" width="25.625" style="16" customWidth="1"/>
    <col min="2307" max="2307" width="19.75" style="16" customWidth="1"/>
    <col min="2308" max="2308" width="38.625" style="16" customWidth="1"/>
    <col min="2309" max="2309" width="2.625" style="16" customWidth="1"/>
    <col min="2310" max="2310" width="1.25" style="16" customWidth="1"/>
    <col min="2311" max="2560" width="9" style="16"/>
    <col min="2561" max="2561" width="1.25" style="16" customWidth="1"/>
    <col min="2562" max="2562" width="25.625" style="16" customWidth="1"/>
    <col min="2563" max="2563" width="19.75" style="16" customWidth="1"/>
    <col min="2564" max="2564" width="38.625" style="16" customWidth="1"/>
    <col min="2565" max="2565" width="2.625" style="16" customWidth="1"/>
    <col min="2566" max="2566" width="1.25" style="16" customWidth="1"/>
    <col min="2567" max="2816" width="9" style="16"/>
    <col min="2817" max="2817" width="1.25" style="16" customWidth="1"/>
    <col min="2818" max="2818" width="25.625" style="16" customWidth="1"/>
    <col min="2819" max="2819" width="19.75" style="16" customWidth="1"/>
    <col min="2820" max="2820" width="38.625" style="16" customWidth="1"/>
    <col min="2821" max="2821" width="2.625" style="16" customWidth="1"/>
    <col min="2822" max="2822" width="1.25" style="16" customWidth="1"/>
    <col min="2823" max="3072" width="9" style="16"/>
    <col min="3073" max="3073" width="1.25" style="16" customWidth="1"/>
    <col min="3074" max="3074" width="25.625" style="16" customWidth="1"/>
    <col min="3075" max="3075" width="19.75" style="16" customWidth="1"/>
    <col min="3076" max="3076" width="38.625" style="16" customWidth="1"/>
    <col min="3077" max="3077" width="2.625" style="16" customWidth="1"/>
    <col min="3078" max="3078" width="1.25" style="16" customWidth="1"/>
    <col min="3079" max="3328" width="9" style="16"/>
    <col min="3329" max="3329" width="1.25" style="16" customWidth="1"/>
    <col min="3330" max="3330" width="25.625" style="16" customWidth="1"/>
    <col min="3331" max="3331" width="19.75" style="16" customWidth="1"/>
    <col min="3332" max="3332" width="38.625" style="16" customWidth="1"/>
    <col min="3333" max="3333" width="2.625" style="16" customWidth="1"/>
    <col min="3334" max="3334" width="1.25" style="16" customWidth="1"/>
    <col min="3335" max="3584" width="9" style="16"/>
    <col min="3585" max="3585" width="1.25" style="16" customWidth="1"/>
    <col min="3586" max="3586" width="25.625" style="16" customWidth="1"/>
    <col min="3587" max="3587" width="19.75" style="16" customWidth="1"/>
    <col min="3588" max="3588" width="38.625" style="16" customWidth="1"/>
    <col min="3589" max="3589" width="2.625" style="16" customWidth="1"/>
    <col min="3590" max="3590" width="1.25" style="16" customWidth="1"/>
    <col min="3591" max="3840" width="9" style="16"/>
    <col min="3841" max="3841" width="1.25" style="16" customWidth="1"/>
    <col min="3842" max="3842" width="25.625" style="16" customWidth="1"/>
    <col min="3843" max="3843" width="19.75" style="16" customWidth="1"/>
    <col min="3844" max="3844" width="38.625" style="16" customWidth="1"/>
    <col min="3845" max="3845" width="2.625" style="16" customWidth="1"/>
    <col min="3846" max="3846" width="1.25" style="16" customWidth="1"/>
    <col min="3847" max="4096" width="9" style="16"/>
    <col min="4097" max="4097" width="1.25" style="16" customWidth="1"/>
    <col min="4098" max="4098" width="25.625" style="16" customWidth="1"/>
    <col min="4099" max="4099" width="19.75" style="16" customWidth="1"/>
    <col min="4100" max="4100" width="38.625" style="16" customWidth="1"/>
    <col min="4101" max="4101" width="2.625" style="16" customWidth="1"/>
    <col min="4102" max="4102" width="1.25" style="16" customWidth="1"/>
    <col min="4103" max="4352" width="9" style="16"/>
    <col min="4353" max="4353" width="1.25" style="16" customWidth="1"/>
    <col min="4354" max="4354" width="25.625" style="16" customWidth="1"/>
    <col min="4355" max="4355" width="19.75" style="16" customWidth="1"/>
    <col min="4356" max="4356" width="38.625" style="16" customWidth="1"/>
    <col min="4357" max="4357" width="2.625" style="16" customWidth="1"/>
    <col min="4358" max="4358" width="1.25" style="16" customWidth="1"/>
    <col min="4359" max="4608" width="9" style="16"/>
    <col min="4609" max="4609" width="1.25" style="16" customWidth="1"/>
    <col min="4610" max="4610" width="25.625" style="16" customWidth="1"/>
    <col min="4611" max="4611" width="19.75" style="16" customWidth="1"/>
    <col min="4612" max="4612" width="38.625" style="16" customWidth="1"/>
    <col min="4613" max="4613" width="2.625" style="16" customWidth="1"/>
    <col min="4614" max="4614" width="1.25" style="16" customWidth="1"/>
    <col min="4615" max="4864" width="9" style="16"/>
    <col min="4865" max="4865" width="1.25" style="16" customWidth="1"/>
    <col min="4866" max="4866" width="25.625" style="16" customWidth="1"/>
    <col min="4867" max="4867" width="19.75" style="16" customWidth="1"/>
    <col min="4868" max="4868" width="38.625" style="16" customWidth="1"/>
    <col min="4869" max="4869" width="2.625" style="16" customWidth="1"/>
    <col min="4870" max="4870" width="1.25" style="16" customWidth="1"/>
    <col min="4871" max="5120" width="9" style="16"/>
    <col min="5121" max="5121" width="1.25" style="16" customWidth="1"/>
    <col min="5122" max="5122" width="25.625" style="16" customWidth="1"/>
    <col min="5123" max="5123" width="19.75" style="16" customWidth="1"/>
    <col min="5124" max="5124" width="38.625" style="16" customWidth="1"/>
    <col min="5125" max="5125" width="2.625" style="16" customWidth="1"/>
    <col min="5126" max="5126" width="1.25" style="16" customWidth="1"/>
    <col min="5127" max="5376" width="9" style="16"/>
    <col min="5377" max="5377" width="1.25" style="16" customWidth="1"/>
    <col min="5378" max="5378" width="25.625" style="16" customWidth="1"/>
    <col min="5379" max="5379" width="19.75" style="16" customWidth="1"/>
    <col min="5380" max="5380" width="38.625" style="16" customWidth="1"/>
    <col min="5381" max="5381" width="2.625" style="16" customWidth="1"/>
    <col min="5382" max="5382" width="1.25" style="16" customWidth="1"/>
    <col min="5383" max="5632" width="9" style="16"/>
    <col min="5633" max="5633" width="1.25" style="16" customWidth="1"/>
    <col min="5634" max="5634" width="25.625" style="16" customWidth="1"/>
    <col min="5635" max="5635" width="19.75" style="16" customWidth="1"/>
    <col min="5636" max="5636" width="38.625" style="16" customWidth="1"/>
    <col min="5637" max="5637" width="2.625" style="16" customWidth="1"/>
    <col min="5638" max="5638" width="1.25" style="16" customWidth="1"/>
    <col min="5639" max="5888" width="9" style="16"/>
    <col min="5889" max="5889" width="1.25" style="16" customWidth="1"/>
    <col min="5890" max="5890" width="25.625" style="16" customWidth="1"/>
    <col min="5891" max="5891" width="19.75" style="16" customWidth="1"/>
    <col min="5892" max="5892" width="38.625" style="16" customWidth="1"/>
    <col min="5893" max="5893" width="2.625" style="16" customWidth="1"/>
    <col min="5894" max="5894" width="1.25" style="16" customWidth="1"/>
    <col min="5895" max="6144" width="9" style="16"/>
    <col min="6145" max="6145" width="1.25" style="16" customWidth="1"/>
    <col min="6146" max="6146" width="25.625" style="16" customWidth="1"/>
    <col min="6147" max="6147" width="19.75" style="16" customWidth="1"/>
    <col min="6148" max="6148" width="38.625" style="16" customWidth="1"/>
    <col min="6149" max="6149" width="2.625" style="16" customWidth="1"/>
    <col min="6150" max="6150" width="1.25" style="16" customWidth="1"/>
    <col min="6151" max="6400" width="9" style="16"/>
    <col min="6401" max="6401" width="1.25" style="16" customWidth="1"/>
    <col min="6402" max="6402" width="25.625" style="16" customWidth="1"/>
    <col min="6403" max="6403" width="19.75" style="16" customWidth="1"/>
    <col min="6404" max="6404" width="38.625" style="16" customWidth="1"/>
    <col min="6405" max="6405" width="2.625" style="16" customWidth="1"/>
    <col min="6406" max="6406" width="1.25" style="16" customWidth="1"/>
    <col min="6407" max="6656" width="9" style="16"/>
    <col min="6657" max="6657" width="1.25" style="16" customWidth="1"/>
    <col min="6658" max="6658" width="25.625" style="16" customWidth="1"/>
    <col min="6659" max="6659" width="19.75" style="16" customWidth="1"/>
    <col min="6660" max="6660" width="38.625" style="16" customWidth="1"/>
    <col min="6661" max="6661" width="2.625" style="16" customWidth="1"/>
    <col min="6662" max="6662" width="1.25" style="16" customWidth="1"/>
    <col min="6663" max="6912" width="9" style="16"/>
    <col min="6913" max="6913" width="1.25" style="16" customWidth="1"/>
    <col min="6914" max="6914" width="25.625" style="16" customWidth="1"/>
    <col min="6915" max="6915" width="19.75" style="16" customWidth="1"/>
    <col min="6916" max="6916" width="38.625" style="16" customWidth="1"/>
    <col min="6917" max="6917" width="2.625" style="16" customWidth="1"/>
    <col min="6918" max="6918" width="1.25" style="16" customWidth="1"/>
    <col min="6919" max="7168" width="9" style="16"/>
    <col min="7169" max="7169" width="1.25" style="16" customWidth="1"/>
    <col min="7170" max="7170" width="25.625" style="16" customWidth="1"/>
    <col min="7171" max="7171" width="19.75" style="16" customWidth="1"/>
    <col min="7172" max="7172" width="38.625" style="16" customWidth="1"/>
    <col min="7173" max="7173" width="2.625" style="16" customWidth="1"/>
    <col min="7174" max="7174" width="1.25" style="16" customWidth="1"/>
    <col min="7175" max="7424" width="9" style="16"/>
    <col min="7425" max="7425" width="1.25" style="16" customWidth="1"/>
    <col min="7426" max="7426" width="25.625" style="16" customWidth="1"/>
    <col min="7427" max="7427" width="19.75" style="16" customWidth="1"/>
    <col min="7428" max="7428" width="38.625" style="16" customWidth="1"/>
    <col min="7429" max="7429" width="2.625" style="16" customWidth="1"/>
    <col min="7430" max="7430" width="1.25" style="16" customWidth="1"/>
    <col min="7431" max="7680" width="9" style="16"/>
    <col min="7681" max="7681" width="1.25" style="16" customWidth="1"/>
    <col min="7682" max="7682" width="25.625" style="16" customWidth="1"/>
    <col min="7683" max="7683" width="19.75" style="16" customWidth="1"/>
    <col min="7684" max="7684" width="38.625" style="16" customWidth="1"/>
    <col min="7685" max="7685" width="2.625" style="16" customWidth="1"/>
    <col min="7686" max="7686" width="1.25" style="16" customWidth="1"/>
    <col min="7687" max="7936" width="9" style="16"/>
    <col min="7937" max="7937" width="1.25" style="16" customWidth="1"/>
    <col min="7938" max="7938" width="25.625" style="16" customWidth="1"/>
    <col min="7939" max="7939" width="19.75" style="16" customWidth="1"/>
    <col min="7940" max="7940" width="38.625" style="16" customWidth="1"/>
    <col min="7941" max="7941" width="2.625" style="16" customWidth="1"/>
    <col min="7942" max="7942" width="1.25" style="16" customWidth="1"/>
    <col min="7943" max="8192" width="9" style="16"/>
    <col min="8193" max="8193" width="1.25" style="16" customWidth="1"/>
    <col min="8194" max="8194" width="25.625" style="16" customWidth="1"/>
    <col min="8195" max="8195" width="19.75" style="16" customWidth="1"/>
    <col min="8196" max="8196" width="38.625" style="16" customWidth="1"/>
    <col min="8197" max="8197" width="2.625" style="16" customWidth="1"/>
    <col min="8198" max="8198" width="1.25" style="16" customWidth="1"/>
    <col min="8199" max="8448" width="9" style="16"/>
    <col min="8449" max="8449" width="1.25" style="16" customWidth="1"/>
    <col min="8450" max="8450" width="25.625" style="16" customWidth="1"/>
    <col min="8451" max="8451" width="19.75" style="16" customWidth="1"/>
    <col min="8452" max="8452" width="38.625" style="16" customWidth="1"/>
    <col min="8453" max="8453" width="2.625" style="16" customWidth="1"/>
    <col min="8454" max="8454" width="1.25" style="16" customWidth="1"/>
    <col min="8455" max="8704" width="9" style="16"/>
    <col min="8705" max="8705" width="1.25" style="16" customWidth="1"/>
    <col min="8706" max="8706" width="25.625" style="16" customWidth="1"/>
    <col min="8707" max="8707" width="19.75" style="16" customWidth="1"/>
    <col min="8708" max="8708" width="38.625" style="16" customWidth="1"/>
    <col min="8709" max="8709" width="2.625" style="16" customWidth="1"/>
    <col min="8710" max="8710" width="1.25" style="16" customWidth="1"/>
    <col min="8711" max="8960" width="9" style="16"/>
    <col min="8961" max="8961" width="1.25" style="16" customWidth="1"/>
    <col min="8962" max="8962" width="25.625" style="16" customWidth="1"/>
    <col min="8963" max="8963" width="19.75" style="16" customWidth="1"/>
    <col min="8964" max="8964" width="38.625" style="16" customWidth="1"/>
    <col min="8965" max="8965" width="2.625" style="16" customWidth="1"/>
    <col min="8966" max="8966" width="1.25" style="16" customWidth="1"/>
    <col min="8967" max="9216" width="9" style="16"/>
    <col min="9217" max="9217" width="1.25" style="16" customWidth="1"/>
    <col min="9218" max="9218" width="25.625" style="16" customWidth="1"/>
    <col min="9219" max="9219" width="19.75" style="16" customWidth="1"/>
    <col min="9220" max="9220" width="38.625" style="16" customWidth="1"/>
    <col min="9221" max="9221" width="2.625" style="16" customWidth="1"/>
    <col min="9222" max="9222" width="1.25" style="16" customWidth="1"/>
    <col min="9223" max="9472" width="9" style="16"/>
    <col min="9473" max="9473" width="1.25" style="16" customWidth="1"/>
    <col min="9474" max="9474" width="25.625" style="16" customWidth="1"/>
    <col min="9475" max="9475" width="19.75" style="16" customWidth="1"/>
    <col min="9476" max="9476" width="38.625" style="16" customWidth="1"/>
    <col min="9477" max="9477" width="2.625" style="16" customWidth="1"/>
    <col min="9478" max="9478" width="1.25" style="16" customWidth="1"/>
    <col min="9479" max="9728" width="9" style="16"/>
    <col min="9729" max="9729" width="1.25" style="16" customWidth="1"/>
    <col min="9730" max="9730" width="25.625" style="16" customWidth="1"/>
    <col min="9731" max="9731" width="19.75" style="16" customWidth="1"/>
    <col min="9732" max="9732" width="38.625" style="16" customWidth="1"/>
    <col min="9733" max="9733" width="2.625" style="16" customWidth="1"/>
    <col min="9734" max="9734" width="1.25" style="16" customWidth="1"/>
    <col min="9735" max="9984" width="9" style="16"/>
    <col min="9985" max="9985" width="1.25" style="16" customWidth="1"/>
    <col min="9986" max="9986" width="25.625" style="16" customWidth="1"/>
    <col min="9987" max="9987" width="19.75" style="16" customWidth="1"/>
    <col min="9988" max="9988" width="38.625" style="16" customWidth="1"/>
    <col min="9989" max="9989" width="2.625" style="16" customWidth="1"/>
    <col min="9990" max="9990" width="1.25" style="16" customWidth="1"/>
    <col min="9991" max="10240" width="9" style="16"/>
    <col min="10241" max="10241" width="1.25" style="16" customWidth="1"/>
    <col min="10242" max="10242" width="25.625" style="16" customWidth="1"/>
    <col min="10243" max="10243" width="19.75" style="16" customWidth="1"/>
    <col min="10244" max="10244" width="38.625" style="16" customWidth="1"/>
    <col min="10245" max="10245" width="2.625" style="16" customWidth="1"/>
    <col min="10246" max="10246" width="1.25" style="16" customWidth="1"/>
    <col min="10247" max="10496" width="9" style="16"/>
    <col min="10497" max="10497" width="1.25" style="16" customWidth="1"/>
    <col min="10498" max="10498" width="25.625" style="16" customWidth="1"/>
    <col min="10499" max="10499" width="19.75" style="16" customWidth="1"/>
    <col min="10500" max="10500" width="38.625" style="16" customWidth="1"/>
    <col min="10501" max="10501" width="2.625" style="16" customWidth="1"/>
    <col min="10502" max="10502" width="1.25" style="16" customWidth="1"/>
    <col min="10503" max="10752" width="9" style="16"/>
    <col min="10753" max="10753" width="1.25" style="16" customWidth="1"/>
    <col min="10754" max="10754" width="25.625" style="16" customWidth="1"/>
    <col min="10755" max="10755" width="19.75" style="16" customWidth="1"/>
    <col min="10756" max="10756" width="38.625" style="16" customWidth="1"/>
    <col min="10757" max="10757" width="2.625" style="16" customWidth="1"/>
    <col min="10758" max="10758" width="1.25" style="16" customWidth="1"/>
    <col min="10759" max="11008" width="9" style="16"/>
    <col min="11009" max="11009" width="1.25" style="16" customWidth="1"/>
    <col min="11010" max="11010" width="25.625" style="16" customWidth="1"/>
    <col min="11011" max="11011" width="19.75" style="16" customWidth="1"/>
    <col min="11012" max="11012" width="38.625" style="16" customWidth="1"/>
    <col min="11013" max="11013" width="2.625" style="16" customWidth="1"/>
    <col min="11014" max="11014" width="1.25" style="16" customWidth="1"/>
    <col min="11015" max="11264" width="9" style="16"/>
    <col min="11265" max="11265" width="1.25" style="16" customWidth="1"/>
    <col min="11266" max="11266" width="25.625" style="16" customWidth="1"/>
    <col min="11267" max="11267" width="19.75" style="16" customWidth="1"/>
    <col min="11268" max="11268" width="38.625" style="16" customWidth="1"/>
    <col min="11269" max="11269" width="2.625" style="16" customWidth="1"/>
    <col min="11270" max="11270" width="1.25" style="16" customWidth="1"/>
    <col min="11271" max="11520" width="9" style="16"/>
    <col min="11521" max="11521" width="1.25" style="16" customWidth="1"/>
    <col min="11522" max="11522" width="25.625" style="16" customWidth="1"/>
    <col min="11523" max="11523" width="19.75" style="16" customWidth="1"/>
    <col min="11524" max="11524" width="38.625" style="16" customWidth="1"/>
    <col min="11525" max="11525" width="2.625" style="16" customWidth="1"/>
    <col min="11526" max="11526" width="1.25" style="16" customWidth="1"/>
    <col min="11527" max="11776" width="9" style="16"/>
    <col min="11777" max="11777" width="1.25" style="16" customWidth="1"/>
    <col min="11778" max="11778" width="25.625" style="16" customWidth="1"/>
    <col min="11779" max="11779" width="19.75" style="16" customWidth="1"/>
    <col min="11780" max="11780" width="38.625" style="16" customWidth="1"/>
    <col min="11781" max="11781" width="2.625" style="16" customWidth="1"/>
    <col min="11782" max="11782" width="1.25" style="16" customWidth="1"/>
    <col min="11783" max="12032" width="9" style="16"/>
    <col min="12033" max="12033" width="1.25" style="16" customWidth="1"/>
    <col min="12034" max="12034" width="25.625" style="16" customWidth="1"/>
    <col min="12035" max="12035" width="19.75" style="16" customWidth="1"/>
    <col min="12036" max="12036" width="38.625" style="16" customWidth="1"/>
    <col min="12037" max="12037" width="2.625" style="16" customWidth="1"/>
    <col min="12038" max="12038" width="1.25" style="16" customWidth="1"/>
    <col min="12039" max="12288" width="9" style="16"/>
    <col min="12289" max="12289" width="1.25" style="16" customWidth="1"/>
    <col min="12290" max="12290" width="25.625" style="16" customWidth="1"/>
    <col min="12291" max="12291" width="19.75" style="16" customWidth="1"/>
    <col min="12292" max="12292" width="38.625" style="16" customWidth="1"/>
    <col min="12293" max="12293" width="2.625" style="16" customWidth="1"/>
    <col min="12294" max="12294" width="1.25" style="16" customWidth="1"/>
    <col min="12295" max="12544" width="9" style="16"/>
    <col min="12545" max="12545" width="1.25" style="16" customWidth="1"/>
    <col min="12546" max="12546" width="25.625" style="16" customWidth="1"/>
    <col min="12547" max="12547" width="19.75" style="16" customWidth="1"/>
    <col min="12548" max="12548" width="38.625" style="16" customWidth="1"/>
    <col min="12549" max="12549" width="2.625" style="16" customWidth="1"/>
    <col min="12550" max="12550" width="1.25" style="16" customWidth="1"/>
    <col min="12551" max="12800" width="9" style="16"/>
    <col min="12801" max="12801" width="1.25" style="16" customWidth="1"/>
    <col min="12802" max="12802" width="25.625" style="16" customWidth="1"/>
    <col min="12803" max="12803" width="19.75" style="16" customWidth="1"/>
    <col min="12804" max="12804" width="38.625" style="16" customWidth="1"/>
    <col min="12805" max="12805" width="2.625" style="16" customWidth="1"/>
    <col min="12806" max="12806" width="1.25" style="16" customWidth="1"/>
    <col min="12807" max="13056" width="9" style="16"/>
    <col min="13057" max="13057" width="1.25" style="16" customWidth="1"/>
    <col min="13058" max="13058" width="25.625" style="16" customWidth="1"/>
    <col min="13059" max="13059" width="19.75" style="16" customWidth="1"/>
    <col min="13060" max="13060" width="38.625" style="16" customWidth="1"/>
    <col min="13061" max="13061" width="2.625" style="16" customWidth="1"/>
    <col min="13062" max="13062" width="1.25" style="16" customWidth="1"/>
    <col min="13063" max="13312" width="9" style="16"/>
    <col min="13313" max="13313" width="1.25" style="16" customWidth="1"/>
    <col min="13314" max="13314" width="25.625" style="16" customWidth="1"/>
    <col min="13315" max="13315" width="19.75" style="16" customWidth="1"/>
    <col min="13316" max="13316" width="38.625" style="16" customWidth="1"/>
    <col min="13317" max="13317" width="2.625" style="16" customWidth="1"/>
    <col min="13318" max="13318" width="1.25" style="16" customWidth="1"/>
    <col min="13319" max="13568" width="9" style="16"/>
    <col min="13569" max="13569" width="1.25" style="16" customWidth="1"/>
    <col min="13570" max="13570" width="25.625" style="16" customWidth="1"/>
    <col min="13571" max="13571" width="19.75" style="16" customWidth="1"/>
    <col min="13572" max="13572" width="38.625" style="16" customWidth="1"/>
    <col min="13573" max="13573" width="2.625" style="16" customWidth="1"/>
    <col min="13574" max="13574" width="1.25" style="16" customWidth="1"/>
    <col min="13575" max="13824" width="9" style="16"/>
    <col min="13825" max="13825" width="1.25" style="16" customWidth="1"/>
    <col min="13826" max="13826" width="25.625" style="16" customWidth="1"/>
    <col min="13827" max="13827" width="19.75" style="16" customWidth="1"/>
    <col min="13828" max="13828" width="38.625" style="16" customWidth="1"/>
    <col min="13829" max="13829" width="2.625" style="16" customWidth="1"/>
    <col min="13830" max="13830" width="1.25" style="16" customWidth="1"/>
    <col min="13831" max="14080" width="9" style="16"/>
    <col min="14081" max="14081" width="1.25" style="16" customWidth="1"/>
    <col min="14082" max="14082" width="25.625" style="16" customWidth="1"/>
    <col min="14083" max="14083" width="19.75" style="16" customWidth="1"/>
    <col min="14084" max="14084" width="38.625" style="16" customWidth="1"/>
    <col min="14085" max="14085" width="2.625" style="16" customWidth="1"/>
    <col min="14086" max="14086" width="1.25" style="16" customWidth="1"/>
    <col min="14087" max="14336" width="9" style="16"/>
    <col min="14337" max="14337" width="1.25" style="16" customWidth="1"/>
    <col min="14338" max="14338" width="25.625" style="16" customWidth="1"/>
    <col min="14339" max="14339" width="19.75" style="16" customWidth="1"/>
    <col min="14340" max="14340" width="38.625" style="16" customWidth="1"/>
    <col min="14341" max="14341" width="2.625" style="16" customWidth="1"/>
    <col min="14342" max="14342" width="1.25" style="16" customWidth="1"/>
    <col min="14343" max="14592" width="9" style="16"/>
    <col min="14593" max="14593" width="1.25" style="16" customWidth="1"/>
    <col min="14594" max="14594" width="25.625" style="16" customWidth="1"/>
    <col min="14595" max="14595" width="19.75" style="16" customWidth="1"/>
    <col min="14596" max="14596" width="38.625" style="16" customWidth="1"/>
    <col min="14597" max="14597" width="2.625" style="16" customWidth="1"/>
    <col min="14598" max="14598" width="1.25" style="16" customWidth="1"/>
    <col min="14599" max="14848" width="9" style="16"/>
    <col min="14849" max="14849" width="1.25" style="16" customWidth="1"/>
    <col min="14850" max="14850" width="25.625" style="16" customWidth="1"/>
    <col min="14851" max="14851" width="19.75" style="16" customWidth="1"/>
    <col min="14852" max="14852" width="38.625" style="16" customWidth="1"/>
    <col min="14853" max="14853" width="2.625" style="16" customWidth="1"/>
    <col min="14854" max="14854" width="1.25" style="16" customWidth="1"/>
    <col min="14855" max="15104" width="9" style="16"/>
    <col min="15105" max="15105" width="1.25" style="16" customWidth="1"/>
    <col min="15106" max="15106" width="25.625" style="16" customWidth="1"/>
    <col min="15107" max="15107" width="19.75" style="16" customWidth="1"/>
    <col min="15108" max="15108" width="38.625" style="16" customWidth="1"/>
    <col min="15109" max="15109" width="2.625" style="16" customWidth="1"/>
    <col min="15110" max="15110" width="1.25" style="16" customWidth="1"/>
    <col min="15111" max="15360" width="9" style="16"/>
    <col min="15361" max="15361" width="1.25" style="16" customWidth="1"/>
    <col min="15362" max="15362" width="25.625" style="16" customWidth="1"/>
    <col min="15363" max="15363" width="19.75" style="16" customWidth="1"/>
    <col min="15364" max="15364" width="38.625" style="16" customWidth="1"/>
    <col min="15365" max="15365" width="2.625" style="16" customWidth="1"/>
    <col min="15366" max="15366" width="1.25" style="16" customWidth="1"/>
    <col min="15367" max="15616" width="9" style="16"/>
    <col min="15617" max="15617" width="1.25" style="16" customWidth="1"/>
    <col min="15618" max="15618" width="25.625" style="16" customWidth="1"/>
    <col min="15619" max="15619" width="19.75" style="16" customWidth="1"/>
    <col min="15620" max="15620" width="38.625" style="16" customWidth="1"/>
    <col min="15621" max="15621" width="2.625" style="16" customWidth="1"/>
    <col min="15622" max="15622" width="1.25" style="16" customWidth="1"/>
    <col min="15623" max="15872" width="9" style="16"/>
    <col min="15873" max="15873" width="1.25" style="16" customWidth="1"/>
    <col min="15874" max="15874" width="25.625" style="16" customWidth="1"/>
    <col min="15875" max="15875" width="19.75" style="16" customWidth="1"/>
    <col min="15876" max="15876" width="38.625" style="16" customWidth="1"/>
    <col min="15877" max="15877" width="2.625" style="16" customWidth="1"/>
    <col min="15878" max="15878" width="1.25" style="16" customWidth="1"/>
    <col min="15879" max="16128" width="9" style="16"/>
    <col min="16129" max="16129" width="1.25" style="16" customWidth="1"/>
    <col min="16130" max="16130" width="25.625" style="16" customWidth="1"/>
    <col min="16131" max="16131" width="19.75" style="16" customWidth="1"/>
    <col min="16132" max="16132" width="38.625" style="16" customWidth="1"/>
    <col min="16133" max="16133" width="2.625" style="16" customWidth="1"/>
    <col min="16134" max="16134" width="1.25" style="16" customWidth="1"/>
    <col min="16135" max="16384" width="9" style="16"/>
  </cols>
  <sheetData>
    <row r="1" spans="2:7" ht="5.0999999999999996" customHeight="1"/>
    <row r="2" spans="2:7" ht="18.75" customHeight="1">
      <c r="B2" s="17" t="s">
        <v>7</v>
      </c>
      <c r="C2" s="17"/>
      <c r="D2" s="18" t="s">
        <v>8</v>
      </c>
      <c r="E2" s="17"/>
    </row>
    <row r="3" spans="2:7" ht="14.25" customHeight="1">
      <c r="B3" s="19"/>
      <c r="C3" s="19"/>
      <c r="D3" s="19"/>
      <c r="E3" s="19"/>
    </row>
    <row r="4" spans="2:7" ht="50.1" customHeight="1">
      <c r="B4" s="182" t="s">
        <v>9</v>
      </c>
      <c r="C4" s="182"/>
      <c r="D4" s="182"/>
      <c r="E4" s="182"/>
      <c r="F4" s="20"/>
      <c r="G4" s="21"/>
    </row>
    <row r="5" spans="2:7" ht="44.25" customHeight="1">
      <c r="B5" s="22"/>
      <c r="C5" s="22"/>
      <c r="D5" s="22"/>
    </row>
    <row r="6" spans="2:7" ht="24.75" customHeight="1">
      <c r="B6" s="22"/>
      <c r="C6" s="22"/>
      <c r="D6" s="183" t="s">
        <v>10</v>
      </c>
      <c r="E6" s="183"/>
    </row>
    <row r="7" spans="2:7" ht="24.75" customHeight="1">
      <c r="B7" s="22"/>
      <c r="C7" s="22"/>
      <c r="D7" s="184" t="s">
        <v>11</v>
      </c>
      <c r="E7" s="184"/>
    </row>
    <row r="8" spans="2:7" ht="48" customHeight="1">
      <c r="B8" s="22"/>
      <c r="C8" s="22"/>
      <c r="D8" s="22"/>
    </row>
    <row r="9" spans="2:7" ht="31.5" customHeight="1">
      <c r="B9" s="185" t="s">
        <v>12</v>
      </c>
      <c r="C9" s="185"/>
      <c r="D9" s="185"/>
      <c r="E9" s="186"/>
      <c r="F9" s="23"/>
      <c r="G9" s="23"/>
    </row>
    <row r="10" spans="2:7" ht="24.75" customHeight="1">
      <c r="B10" s="22"/>
      <c r="C10" s="22"/>
      <c r="D10" s="22"/>
    </row>
    <row r="11" spans="2:7" ht="24" customHeight="1">
      <c r="B11" s="187" t="s">
        <v>13</v>
      </c>
      <c r="C11" s="188"/>
      <c r="D11" s="187"/>
      <c r="E11" s="188"/>
      <c r="F11" s="24"/>
      <c r="G11" s="25"/>
    </row>
    <row r="12" spans="2:7" ht="15" customHeight="1">
      <c r="B12" s="22"/>
      <c r="C12" s="22"/>
      <c r="D12" s="22"/>
    </row>
    <row r="13" spans="2:7" ht="24.75" customHeight="1">
      <c r="B13" s="180" t="s">
        <v>14</v>
      </c>
      <c r="C13" s="181"/>
      <c r="D13" s="180"/>
      <c r="E13" s="181"/>
      <c r="F13" s="26"/>
      <c r="G13" s="27"/>
    </row>
    <row r="14" spans="2:7" ht="15" customHeight="1">
      <c r="B14" s="22"/>
      <c r="C14" s="22"/>
      <c r="D14" s="22"/>
    </row>
    <row r="15" spans="2:7" ht="18.75" customHeight="1">
      <c r="B15" s="176" t="s">
        <v>202</v>
      </c>
      <c r="C15" s="177"/>
      <c r="D15" s="176"/>
      <c r="E15" s="177"/>
      <c r="F15" s="28"/>
      <c r="G15" s="29"/>
    </row>
    <row r="16" spans="2:7" ht="15.75" customHeight="1">
      <c r="B16" s="22"/>
      <c r="C16" s="22"/>
      <c r="D16" s="22"/>
    </row>
    <row r="17" spans="2:7" ht="20.25" customHeight="1">
      <c r="B17" s="22"/>
      <c r="C17" s="178" t="s">
        <v>15</v>
      </c>
      <c r="D17" s="30" t="s">
        <v>16</v>
      </c>
    </row>
    <row r="18" spans="2:7" ht="40.5" customHeight="1">
      <c r="B18" s="22"/>
      <c r="C18" s="179"/>
      <c r="D18" s="31"/>
    </row>
    <row r="19" spans="2:7" ht="51" customHeight="1">
      <c r="B19" s="22"/>
      <c r="C19" s="32" t="s">
        <v>17</v>
      </c>
      <c r="D19" s="33"/>
    </row>
    <row r="20" spans="2:7" ht="34.5" customHeight="1">
      <c r="B20" s="22"/>
      <c r="C20" s="32" t="s">
        <v>18</v>
      </c>
      <c r="D20" s="34"/>
    </row>
    <row r="21" spans="2:7" ht="35.25" customHeight="1">
      <c r="B21" s="22"/>
      <c r="C21" s="35" t="s">
        <v>203</v>
      </c>
      <c r="D21" s="36"/>
    </row>
    <row r="22" spans="2:7" ht="22.5" customHeight="1">
      <c r="B22" s="22"/>
      <c r="C22" s="37"/>
      <c r="D22" s="38"/>
    </row>
    <row r="23" spans="2:7" ht="22.5" customHeight="1">
      <c r="B23" s="22"/>
      <c r="C23" s="39" t="s">
        <v>19</v>
      </c>
      <c r="D23" s="38"/>
    </row>
    <row r="24" spans="2:7" ht="26.25" customHeight="1">
      <c r="B24" s="22"/>
      <c r="C24" s="37" t="s">
        <v>20</v>
      </c>
      <c r="D24" s="38"/>
    </row>
    <row r="25" spans="2:7" ht="26.25" customHeight="1">
      <c r="B25" s="22"/>
      <c r="C25" s="37" t="s">
        <v>21</v>
      </c>
      <c r="D25" s="40" t="s">
        <v>22</v>
      </c>
    </row>
    <row r="26" spans="2:7" ht="26.25" customHeight="1">
      <c r="B26" s="22"/>
      <c r="C26" s="47" t="s">
        <v>23</v>
      </c>
      <c r="D26" s="40" t="s">
        <v>22</v>
      </c>
    </row>
    <row r="27" spans="2:7" ht="45" customHeight="1">
      <c r="B27" s="22"/>
      <c r="C27" s="22"/>
    </row>
    <row r="28" spans="2:7" ht="23.25" customHeight="1">
      <c r="B28" s="180" t="s">
        <v>24</v>
      </c>
      <c r="C28" s="181"/>
      <c r="D28" s="180"/>
      <c r="E28" s="181"/>
      <c r="F28" s="26"/>
      <c r="G28" s="27"/>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88" orientation="portrait" r:id="rId1"/>
  <rowBreaks count="1" manualBreakCount="1">
    <brk id="29"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2" customWidth="1"/>
    <col min="3" max="7" width="5.375" style="2" customWidth="1"/>
    <col min="8" max="8" width="6.875" style="2" customWidth="1"/>
    <col min="9" max="11" width="5.375" style="2" customWidth="1"/>
    <col min="12" max="18" width="4.75" style="2" customWidth="1"/>
    <col min="19" max="21" width="2.75" style="2" customWidth="1"/>
    <col min="22" max="258" width="9" style="2"/>
    <col min="259" max="259" width="3.75" style="2" customWidth="1"/>
    <col min="260" max="274" width="5.375" style="2" customWidth="1"/>
    <col min="275" max="514" width="9" style="2"/>
    <col min="515" max="515" width="3.75" style="2" customWidth="1"/>
    <col min="516" max="530" width="5.375" style="2" customWidth="1"/>
    <col min="531" max="770" width="9" style="2"/>
    <col min="771" max="771" width="3.75" style="2" customWidth="1"/>
    <col min="772" max="786" width="5.375" style="2" customWidth="1"/>
    <col min="787" max="1026" width="9" style="2"/>
    <col min="1027" max="1027" width="3.75" style="2" customWidth="1"/>
    <col min="1028" max="1042" width="5.375" style="2" customWidth="1"/>
    <col min="1043" max="1282" width="9" style="2"/>
    <col min="1283" max="1283" width="3.75" style="2" customWidth="1"/>
    <col min="1284" max="1298" width="5.375" style="2" customWidth="1"/>
    <col min="1299" max="1538" width="9" style="2"/>
    <col min="1539" max="1539" width="3.75" style="2" customWidth="1"/>
    <col min="1540" max="1554" width="5.375" style="2" customWidth="1"/>
    <col min="1555" max="1794" width="9" style="2"/>
    <col min="1795" max="1795" width="3.75" style="2" customWidth="1"/>
    <col min="1796" max="1810" width="5.375" style="2" customWidth="1"/>
    <col min="1811" max="2050" width="9" style="2"/>
    <col min="2051" max="2051" width="3.75" style="2" customWidth="1"/>
    <col min="2052" max="2066" width="5.375" style="2" customWidth="1"/>
    <col min="2067" max="2306" width="9" style="2"/>
    <col min="2307" max="2307" width="3.75" style="2" customWidth="1"/>
    <col min="2308" max="2322" width="5.375" style="2" customWidth="1"/>
    <col min="2323" max="2562" width="9" style="2"/>
    <col min="2563" max="2563" width="3.75" style="2" customWidth="1"/>
    <col min="2564" max="2578" width="5.375" style="2" customWidth="1"/>
    <col min="2579" max="2818" width="9" style="2"/>
    <col min="2819" max="2819" width="3.75" style="2" customWidth="1"/>
    <col min="2820" max="2834" width="5.375" style="2" customWidth="1"/>
    <col min="2835" max="3074" width="9" style="2"/>
    <col min="3075" max="3075" width="3.75" style="2" customWidth="1"/>
    <col min="3076" max="3090" width="5.375" style="2" customWidth="1"/>
    <col min="3091" max="3330" width="9" style="2"/>
    <col min="3331" max="3331" width="3.75" style="2" customWidth="1"/>
    <col min="3332" max="3346" width="5.375" style="2" customWidth="1"/>
    <col min="3347" max="3586" width="9" style="2"/>
    <col min="3587" max="3587" width="3.75" style="2" customWidth="1"/>
    <col min="3588" max="3602" width="5.375" style="2" customWidth="1"/>
    <col min="3603" max="3842" width="9" style="2"/>
    <col min="3843" max="3843" width="3.75" style="2" customWidth="1"/>
    <col min="3844" max="3858" width="5.375" style="2" customWidth="1"/>
    <col min="3859" max="4098" width="9" style="2"/>
    <col min="4099" max="4099" width="3.75" style="2" customWidth="1"/>
    <col min="4100" max="4114" width="5.375" style="2" customWidth="1"/>
    <col min="4115" max="4354" width="9" style="2"/>
    <col min="4355" max="4355" width="3.75" style="2" customWidth="1"/>
    <col min="4356" max="4370" width="5.375" style="2" customWidth="1"/>
    <col min="4371" max="4610" width="9" style="2"/>
    <col min="4611" max="4611" width="3.75" style="2" customWidth="1"/>
    <col min="4612" max="4626" width="5.375" style="2" customWidth="1"/>
    <col min="4627" max="4866" width="9" style="2"/>
    <col min="4867" max="4867" width="3.75" style="2" customWidth="1"/>
    <col min="4868" max="4882" width="5.375" style="2" customWidth="1"/>
    <col min="4883" max="5122" width="9" style="2"/>
    <col min="5123" max="5123" width="3.75" style="2" customWidth="1"/>
    <col min="5124" max="5138" width="5.375" style="2" customWidth="1"/>
    <col min="5139" max="5378" width="9" style="2"/>
    <col min="5379" max="5379" width="3.75" style="2" customWidth="1"/>
    <col min="5380" max="5394" width="5.375" style="2" customWidth="1"/>
    <col min="5395" max="5634" width="9" style="2"/>
    <col min="5635" max="5635" width="3.75" style="2" customWidth="1"/>
    <col min="5636" max="5650" width="5.375" style="2" customWidth="1"/>
    <col min="5651" max="5890" width="9" style="2"/>
    <col min="5891" max="5891" width="3.75" style="2" customWidth="1"/>
    <col min="5892" max="5906" width="5.375" style="2" customWidth="1"/>
    <col min="5907" max="6146" width="9" style="2"/>
    <col min="6147" max="6147" width="3.75" style="2" customWidth="1"/>
    <col min="6148" max="6162" width="5.375" style="2" customWidth="1"/>
    <col min="6163" max="6402" width="9" style="2"/>
    <col min="6403" max="6403" width="3.75" style="2" customWidth="1"/>
    <col min="6404" max="6418" width="5.375" style="2" customWidth="1"/>
    <col min="6419" max="6658" width="9" style="2"/>
    <col min="6659" max="6659" width="3.75" style="2" customWidth="1"/>
    <col min="6660" max="6674" width="5.375" style="2" customWidth="1"/>
    <col min="6675" max="6914" width="9" style="2"/>
    <col min="6915" max="6915" width="3.75" style="2" customWidth="1"/>
    <col min="6916" max="6930" width="5.375" style="2" customWidth="1"/>
    <col min="6931" max="7170" width="9" style="2"/>
    <col min="7171" max="7171" width="3.75" style="2" customWidth="1"/>
    <col min="7172" max="7186" width="5.375" style="2" customWidth="1"/>
    <col min="7187" max="7426" width="9" style="2"/>
    <col min="7427" max="7427" width="3.75" style="2" customWidth="1"/>
    <col min="7428" max="7442" width="5.375" style="2" customWidth="1"/>
    <col min="7443" max="7682" width="9" style="2"/>
    <col min="7683" max="7683" width="3.75" style="2" customWidth="1"/>
    <col min="7684" max="7698" width="5.375" style="2" customWidth="1"/>
    <col min="7699" max="7938" width="9" style="2"/>
    <col min="7939" max="7939" width="3.75" style="2" customWidth="1"/>
    <col min="7940" max="7954" width="5.375" style="2" customWidth="1"/>
    <col min="7955" max="8194" width="9" style="2"/>
    <col min="8195" max="8195" width="3.75" style="2" customWidth="1"/>
    <col min="8196" max="8210" width="5.375" style="2" customWidth="1"/>
    <col min="8211" max="8450" width="9" style="2"/>
    <col min="8451" max="8451" width="3.75" style="2" customWidth="1"/>
    <col min="8452" max="8466" width="5.375" style="2" customWidth="1"/>
    <col min="8467" max="8706" width="9" style="2"/>
    <col min="8707" max="8707" width="3.75" style="2" customWidth="1"/>
    <col min="8708" max="8722" width="5.375" style="2" customWidth="1"/>
    <col min="8723" max="8962" width="9" style="2"/>
    <col min="8963" max="8963" width="3.75" style="2" customWidth="1"/>
    <col min="8964" max="8978" width="5.375" style="2" customWidth="1"/>
    <col min="8979" max="9218" width="9" style="2"/>
    <col min="9219" max="9219" width="3.75" style="2" customWidth="1"/>
    <col min="9220" max="9234" width="5.375" style="2" customWidth="1"/>
    <col min="9235" max="9474" width="9" style="2"/>
    <col min="9475" max="9475" width="3.75" style="2" customWidth="1"/>
    <col min="9476" max="9490" width="5.375" style="2" customWidth="1"/>
    <col min="9491" max="9730" width="9" style="2"/>
    <col min="9731" max="9731" width="3.75" style="2" customWidth="1"/>
    <col min="9732" max="9746" width="5.375" style="2" customWidth="1"/>
    <col min="9747" max="9986" width="9" style="2"/>
    <col min="9987" max="9987" width="3.75" style="2" customWidth="1"/>
    <col min="9988" max="10002" width="5.375" style="2" customWidth="1"/>
    <col min="10003" max="10242" width="9" style="2"/>
    <col min="10243" max="10243" width="3.75" style="2" customWidth="1"/>
    <col min="10244" max="10258" width="5.375" style="2" customWidth="1"/>
    <col min="10259" max="10498" width="9" style="2"/>
    <col min="10499" max="10499" width="3.75" style="2" customWidth="1"/>
    <col min="10500" max="10514" width="5.375" style="2" customWidth="1"/>
    <col min="10515" max="10754" width="9" style="2"/>
    <col min="10755" max="10755" width="3.75" style="2" customWidth="1"/>
    <col min="10756" max="10770" width="5.375" style="2" customWidth="1"/>
    <col min="10771" max="11010" width="9" style="2"/>
    <col min="11011" max="11011" width="3.75" style="2" customWidth="1"/>
    <col min="11012" max="11026" width="5.375" style="2" customWidth="1"/>
    <col min="11027" max="11266" width="9" style="2"/>
    <col min="11267" max="11267" width="3.75" style="2" customWidth="1"/>
    <col min="11268" max="11282" width="5.375" style="2" customWidth="1"/>
    <col min="11283" max="11522" width="9" style="2"/>
    <col min="11523" max="11523" width="3.75" style="2" customWidth="1"/>
    <col min="11524" max="11538" width="5.375" style="2" customWidth="1"/>
    <col min="11539" max="11778" width="9" style="2"/>
    <col min="11779" max="11779" width="3.75" style="2" customWidth="1"/>
    <col min="11780" max="11794" width="5.375" style="2" customWidth="1"/>
    <col min="11795" max="12034" width="9" style="2"/>
    <col min="12035" max="12035" width="3.75" style="2" customWidth="1"/>
    <col min="12036" max="12050" width="5.375" style="2" customWidth="1"/>
    <col min="12051" max="12290" width="9" style="2"/>
    <col min="12291" max="12291" width="3.75" style="2" customWidth="1"/>
    <col min="12292" max="12306" width="5.375" style="2" customWidth="1"/>
    <col min="12307" max="12546" width="9" style="2"/>
    <col min="12547" max="12547" width="3.75" style="2" customWidth="1"/>
    <col min="12548" max="12562" width="5.375" style="2" customWidth="1"/>
    <col min="12563" max="12802" width="9" style="2"/>
    <col min="12803" max="12803" width="3.75" style="2" customWidth="1"/>
    <col min="12804" max="12818" width="5.375" style="2" customWidth="1"/>
    <col min="12819" max="13058" width="9" style="2"/>
    <col min="13059" max="13059" width="3.75" style="2" customWidth="1"/>
    <col min="13060" max="13074" width="5.375" style="2" customWidth="1"/>
    <col min="13075" max="13314" width="9" style="2"/>
    <col min="13315" max="13315" width="3.75" style="2" customWidth="1"/>
    <col min="13316" max="13330" width="5.375" style="2" customWidth="1"/>
    <col min="13331" max="13570" width="9" style="2"/>
    <col min="13571" max="13571" width="3.75" style="2" customWidth="1"/>
    <col min="13572" max="13586" width="5.375" style="2" customWidth="1"/>
    <col min="13587" max="13826" width="9" style="2"/>
    <col min="13827" max="13827" width="3.75" style="2" customWidth="1"/>
    <col min="13828" max="13842" width="5.375" style="2" customWidth="1"/>
    <col min="13843" max="14082" width="9" style="2"/>
    <col min="14083" max="14083" width="3.75" style="2" customWidth="1"/>
    <col min="14084" max="14098" width="5.375" style="2" customWidth="1"/>
    <col min="14099" max="14338" width="9" style="2"/>
    <col min="14339" max="14339" width="3.75" style="2" customWidth="1"/>
    <col min="14340" max="14354" width="5.375" style="2" customWidth="1"/>
    <col min="14355" max="14594" width="9" style="2"/>
    <col min="14595" max="14595" width="3.75" style="2" customWidth="1"/>
    <col min="14596" max="14610" width="5.375" style="2" customWidth="1"/>
    <col min="14611" max="14850" width="9" style="2"/>
    <col min="14851" max="14851" width="3.75" style="2" customWidth="1"/>
    <col min="14852" max="14866" width="5.375" style="2" customWidth="1"/>
    <col min="14867" max="15106" width="9" style="2"/>
    <col min="15107" max="15107" width="3.75" style="2" customWidth="1"/>
    <col min="15108" max="15122" width="5.375" style="2" customWidth="1"/>
    <col min="15123" max="15362" width="9" style="2"/>
    <col min="15363" max="15363" width="3.75" style="2" customWidth="1"/>
    <col min="15364" max="15378" width="5.375" style="2" customWidth="1"/>
    <col min="15379" max="15618" width="9" style="2"/>
    <col min="15619" max="15619" width="3.75" style="2" customWidth="1"/>
    <col min="15620" max="15634" width="5.375" style="2" customWidth="1"/>
    <col min="15635" max="15874" width="9" style="2"/>
    <col min="15875" max="15875" width="3.75" style="2" customWidth="1"/>
    <col min="15876" max="15890" width="5.375" style="2" customWidth="1"/>
    <col min="15891" max="16130" width="9" style="2"/>
    <col min="16131" max="16131" width="3.75" style="2" customWidth="1"/>
    <col min="16132" max="16146" width="5.375" style="2" customWidth="1"/>
    <col min="16147" max="16384" width="9" style="2"/>
  </cols>
  <sheetData>
    <row r="1" spans="1:54" ht="31.5" customHeight="1">
      <c r="A1" s="196" t="s">
        <v>25</v>
      </c>
      <c r="B1" s="197"/>
      <c r="C1" s="198"/>
      <c r="D1" s="3"/>
      <c r="E1" s="3"/>
      <c r="F1" s="3"/>
      <c r="G1" s="4"/>
      <c r="H1" s="4"/>
      <c r="I1" s="4"/>
      <c r="J1" s="4"/>
      <c r="K1" s="4"/>
      <c r="M1" s="192"/>
      <c r="N1" s="192"/>
      <c r="O1" s="192"/>
      <c r="P1" s="192"/>
      <c r="Q1" s="192"/>
      <c r="R1" s="192"/>
      <c r="BB1" s="2" t="b">
        <v>1</v>
      </c>
    </row>
    <row r="2" spans="1:54" ht="15" customHeight="1">
      <c r="A2" s="13"/>
      <c r="B2" s="13"/>
      <c r="C2" s="13"/>
      <c r="D2" s="13"/>
      <c r="E2" s="13"/>
      <c r="F2" s="13"/>
      <c r="G2" s="4"/>
      <c r="H2" s="4"/>
      <c r="I2" s="4"/>
      <c r="J2" s="4"/>
      <c r="K2" s="4"/>
      <c r="M2" s="14"/>
      <c r="N2" s="14"/>
      <c r="O2" s="14"/>
      <c r="P2" s="14"/>
      <c r="Q2" s="14"/>
      <c r="R2" s="14"/>
      <c r="BB2" s="2" t="b">
        <v>1</v>
      </c>
    </row>
    <row r="3" spans="1:54" ht="15" customHeight="1">
      <c r="A3" s="13"/>
      <c r="B3" s="13"/>
      <c r="C3" s="13"/>
      <c r="D3" s="13"/>
      <c r="E3" s="13"/>
      <c r="F3" s="13"/>
      <c r="G3" s="4"/>
      <c r="H3" s="4"/>
      <c r="I3" s="4"/>
      <c r="J3" s="4"/>
      <c r="K3" s="4"/>
      <c r="M3" s="14"/>
      <c r="N3" s="14"/>
      <c r="O3" s="14"/>
      <c r="P3" s="14"/>
      <c r="Q3" s="14"/>
      <c r="R3" s="14"/>
    </row>
    <row r="4" spans="1:54" ht="23.25" customHeight="1">
      <c r="C4" s="193" t="s">
        <v>26</v>
      </c>
      <c r="D4" s="193"/>
      <c r="E4" s="193"/>
      <c r="F4" s="193"/>
      <c r="G4" s="193"/>
      <c r="H4" s="193"/>
      <c r="I4" s="193"/>
      <c r="J4" s="193"/>
      <c r="K4" s="193"/>
      <c r="L4" s="193"/>
      <c r="M4" s="193"/>
      <c r="N4" s="193"/>
      <c r="O4" s="193"/>
      <c r="P4" s="193"/>
      <c r="Q4" s="193"/>
      <c r="R4" s="193"/>
    </row>
    <row r="5" spans="1:54" ht="15" customHeight="1">
      <c r="C5" s="41"/>
      <c r="D5" s="41"/>
      <c r="E5" s="41"/>
      <c r="F5" s="41"/>
      <c r="G5" s="41"/>
      <c r="H5" s="41"/>
      <c r="I5" s="41"/>
      <c r="J5" s="41"/>
      <c r="K5" s="41"/>
      <c r="L5" s="41"/>
      <c r="M5" s="41"/>
      <c r="N5" s="41"/>
      <c r="O5" s="41"/>
      <c r="P5" s="41"/>
      <c r="Q5" s="41"/>
      <c r="R5" s="41"/>
    </row>
    <row r="6" spans="1:54" ht="21" customHeight="1">
      <c r="B6" s="57"/>
      <c r="C6" s="219" t="s">
        <v>27</v>
      </c>
      <c r="D6" s="219"/>
      <c r="E6" s="219"/>
      <c r="F6" s="219"/>
      <c r="G6" s="219"/>
      <c r="H6" s="219"/>
      <c r="I6" s="219"/>
      <c r="J6" s="219"/>
      <c r="K6" s="219"/>
      <c r="L6" s="219"/>
      <c r="M6" s="219"/>
      <c r="N6" s="219"/>
      <c r="O6" s="219"/>
      <c r="P6" s="219"/>
      <c r="Q6" s="219"/>
      <c r="R6" s="219"/>
      <c r="S6" s="219"/>
      <c r="T6" s="219"/>
      <c r="U6" s="56"/>
    </row>
    <row r="7" spans="1:54" ht="21" customHeight="1">
      <c r="B7" s="57"/>
      <c r="C7" s="219"/>
      <c r="D7" s="219"/>
      <c r="E7" s="219"/>
      <c r="F7" s="219"/>
      <c r="G7" s="219"/>
      <c r="H7" s="219"/>
      <c r="I7" s="219"/>
      <c r="J7" s="219"/>
      <c r="K7" s="219"/>
      <c r="L7" s="219"/>
      <c r="M7" s="219"/>
      <c r="N7" s="219"/>
      <c r="O7" s="219"/>
      <c r="P7" s="219"/>
      <c r="Q7" s="219"/>
      <c r="R7" s="219"/>
      <c r="S7" s="219"/>
      <c r="T7" s="219"/>
      <c r="U7" s="56"/>
    </row>
    <row r="8" spans="1:54" ht="13.5" customHeight="1">
      <c r="A8" s="5"/>
      <c r="B8" s="57"/>
      <c r="C8" s="57"/>
      <c r="D8" s="57"/>
      <c r="E8" s="57"/>
      <c r="F8" s="57"/>
      <c r="G8" s="57"/>
      <c r="H8" s="57"/>
      <c r="I8" s="57"/>
      <c r="J8" s="57"/>
      <c r="K8" s="57"/>
      <c r="L8" s="57"/>
      <c r="M8" s="57"/>
      <c r="N8" s="57"/>
      <c r="O8" s="57"/>
      <c r="P8" s="57"/>
      <c r="Q8" s="57"/>
      <c r="R8" s="57"/>
      <c r="S8" s="57"/>
      <c r="T8" s="57"/>
      <c r="U8" s="56"/>
    </row>
    <row r="9" spans="1:54" ht="14.25" customHeight="1">
      <c r="A9" s="5"/>
      <c r="B9" s="57"/>
      <c r="C9" s="57"/>
      <c r="D9" s="57"/>
      <c r="E9" s="57"/>
      <c r="F9" s="57"/>
      <c r="G9" s="57"/>
      <c r="H9" s="57"/>
      <c r="I9" s="57"/>
      <c r="J9" s="57"/>
      <c r="K9" s="57"/>
      <c r="L9" s="57"/>
      <c r="M9" s="57"/>
      <c r="N9" s="57"/>
      <c r="O9" s="57"/>
      <c r="P9" s="57"/>
      <c r="Q9" s="57"/>
      <c r="R9" s="57"/>
      <c r="S9" s="57"/>
      <c r="T9" s="57"/>
      <c r="U9" s="56"/>
    </row>
    <row r="10" spans="1:54" ht="23.25" customHeight="1">
      <c r="C10" s="220" t="s">
        <v>28</v>
      </c>
      <c r="D10" s="221"/>
      <c r="E10" s="221"/>
      <c r="F10" s="221"/>
      <c r="G10" s="221"/>
      <c r="H10" s="221"/>
      <c r="I10" s="221"/>
      <c r="J10" s="221"/>
      <c r="K10" s="221"/>
      <c r="L10" s="221"/>
      <c r="M10" s="222"/>
      <c r="P10" s="199" t="s">
        <v>29</v>
      </c>
      <c r="Q10" s="200"/>
      <c r="R10" s="200"/>
      <c r="S10" s="200"/>
      <c r="T10" s="201"/>
    </row>
    <row r="11" spans="1:54" ht="24.75" customHeight="1">
      <c r="C11" s="223"/>
      <c r="D11" s="224"/>
      <c r="E11" s="224"/>
      <c r="F11" s="224"/>
      <c r="G11" s="224"/>
      <c r="H11" s="224"/>
      <c r="I11" s="224"/>
      <c r="J11" s="224"/>
      <c r="K11" s="224"/>
      <c r="L11" s="224"/>
      <c r="M11" s="225"/>
      <c r="P11" s="202"/>
      <c r="Q11" s="203"/>
      <c r="R11" s="203"/>
      <c r="S11" s="203"/>
      <c r="T11" s="204"/>
    </row>
    <row r="12" spans="1:54" ht="23.25" customHeight="1">
      <c r="W12" s="55"/>
    </row>
    <row r="13" spans="1:54" ht="18.75" customHeight="1">
      <c r="C13" s="226" t="s">
        <v>30</v>
      </c>
      <c r="D13" s="227"/>
      <c r="E13" s="227"/>
      <c r="F13" s="227"/>
      <c r="G13" s="227"/>
      <c r="H13" s="227"/>
      <c r="I13" s="227"/>
      <c r="J13" s="227"/>
      <c r="K13" s="227"/>
      <c r="L13" s="227"/>
      <c r="M13" s="227"/>
      <c r="N13" s="227"/>
      <c r="O13" s="227"/>
      <c r="P13" s="227"/>
      <c r="Q13" s="227"/>
      <c r="R13" s="228"/>
      <c r="T13" s="54"/>
      <c r="U13" s="54"/>
    </row>
    <row r="14" spans="1:54" ht="17.25" customHeight="1">
      <c r="C14" s="229"/>
      <c r="D14" s="230"/>
      <c r="E14" s="230"/>
      <c r="F14" s="230"/>
      <c r="G14" s="230"/>
      <c r="H14" s="230"/>
      <c r="I14" s="230"/>
      <c r="J14" s="230"/>
      <c r="K14" s="230"/>
      <c r="L14" s="230"/>
      <c r="M14" s="230"/>
      <c r="N14" s="230"/>
      <c r="O14" s="230"/>
      <c r="P14" s="230"/>
      <c r="Q14" s="230"/>
      <c r="R14" s="231"/>
      <c r="T14" s="54"/>
      <c r="U14" s="54"/>
    </row>
    <row r="17" spans="3:18" ht="14.25" thickBot="1"/>
    <row r="18" spans="3:18" ht="15" thickBot="1">
      <c r="D18" s="194" t="s">
        <v>31</v>
      </c>
      <c r="E18" s="194"/>
      <c r="F18" s="195"/>
      <c r="G18" s="8" t="s">
        <v>32</v>
      </c>
      <c r="H18" s="9"/>
      <c r="I18" s="4" t="s">
        <v>33</v>
      </c>
    </row>
    <row r="19" spans="3:18" ht="5.25" customHeight="1">
      <c r="D19" s="4"/>
      <c r="E19" s="3"/>
      <c r="G19" s="4"/>
      <c r="I19" s="4"/>
    </row>
    <row r="20" spans="3:18" ht="16.5" customHeight="1">
      <c r="D20" s="4" t="s">
        <v>34</v>
      </c>
      <c r="E20" s="4"/>
      <c r="F20" s="4"/>
      <c r="G20" s="4"/>
      <c r="H20" s="4"/>
      <c r="I20" s="4"/>
    </row>
    <row r="21" spans="3:18" ht="16.5" customHeight="1">
      <c r="D21" s="4"/>
      <c r="E21" s="4"/>
      <c r="F21" s="4"/>
      <c r="G21" s="4"/>
      <c r="H21" s="4"/>
      <c r="I21" s="4"/>
    </row>
    <row r="22" spans="3:18" ht="16.5" customHeight="1">
      <c r="D22" s="4"/>
      <c r="E22" s="4"/>
      <c r="F22" s="4"/>
      <c r="G22" s="4"/>
      <c r="H22" s="4"/>
      <c r="I22" s="4"/>
    </row>
    <row r="23" spans="3:18" ht="15" customHeight="1" thickBot="1">
      <c r="D23" s="4"/>
      <c r="E23" s="4"/>
      <c r="F23" s="4"/>
      <c r="G23" s="4"/>
      <c r="H23" s="4"/>
      <c r="I23" s="4"/>
    </row>
    <row r="24" spans="3:18" ht="18.75" customHeight="1">
      <c r="C24" s="232" t="s">
        <v>35</v>
      </c>
      <c r="D24" s="233"/>
      <c r="E24" s="233"/>
      <c r="F24" s="233"/>
      <c r="G24" s="233"/>
      <c r="H24" s="233"/>
      <c r="I24" s="233"/>
      <c r="J24" s="233"/>
      <c r="K24" s="233"/>
      <c r="L24" s="233"/>
      <c r="M24" s="233"/>
      <c r="N24" s="233"/>
      <c r="O24" s="233"/>
      <c r="P24" s="233"/>
      <c r="Q24" s="233"/>
      <c r="R24" s="234"/>
    </row>
    <row r="25" spans="3:18" ht="13.5" customHeight="1">
      <c r="C25" s="235"/>
      <c r="D25" s="236"/>
      <c r="E25" s="236"/>
      <c r="F25" s="236"/>
      <c r="G25" s="236"/>
      <c r="H25" s="236"/>
      <c r="I25" s="236"/>
      <c r="J25" s="236"/>
      <c r="K25" s="236"/>
      <c r="L25" s="236"/>
      <c r="M25" s="236"/>
      <c r="N25" s="236"/>
      <c r="O25" s="236"/>
      <c r="P25" s="236"/>
      <c r="Q25" s="236"/>
      <c r="R25" s="237"/>
    </row>
    <row r="26" spans="3:18" ht="21" customHeight="1">
      <c r="C26" s="238"/>
      <c r="D26" s="239"/>
      <c r="E26" s="239"/>
      <c r="F26" s="239"/>
      <c r="G26" s="239"/>
      <c r="H26" s="239"/>
      <c r="I26" s="239"/>
      <c r="J26" s="239"/>
      <c r="K26" s="239"/>
      <c r="L26" s="239"/>
      <c r="M26" s="239"/>
      <c r="N26" s="239"/>
      <c r="O26" s="239"/>
      <c r="P26" s="239"/>
      <c r="Q26" s="239"/>
      <c r="R26" s="240"/>
    </row>
    <row r="27" spans="3:18" ht="13.5" customHeight="1">
      <c r="C27" s="241" t="s">
        <v>36</v>
      </c>
      <c r="D27" s="242"/>
      <c r="E27" s="242"/>
      <c r="F27" s="242"/>
      <c r="G27" s="242"/>
      <c r="H27" s="242"/>
      <c r="I27" s="242"/>
      <c r="J27" s="242"/>
      <c r="K27" s="242"/>
      <c r="L27" s="242"/>
      <c r="M27" s="242"/>
      <c r="N27" s="242"/>
      <c r="O27" s="242"/>
      <c r="P27" s="242"/>
      <c r="Q27" s="242"/>
      <c r="R27" s="243"/>
    </row>
    <row r="28" spans="3:18" ht="13.5" customHeight="1">
      <c r="C28" s="244"/>
      <c r="D28" s="245"/>
      <c r="E28" s="245"/>
      <c r="F28" s="245"/>
      <c r="G28" s="245"/>
      <c r="H28" s="245"/>
      <c r="I28" s="245"/>
      <c r="J28" s="245"/>
      <c r="K28" s="245"/>
      <c r="L28" s="245"/>
      <c r="M28" s="245"/>
      <c r="N28" s="245"/>
      <c r="O28" s="245"/>
      <c r="P28" s="245"/>
      <c r="Q28" s="245"/>
      <c r="R28" s="246"/>
    </row>
    <row r="29" spans="3:18">
      <c r="C29" s="207"/>
      <c r="D29" s="208"/>
      <c r="E29" s="208"/>
      <c r="F29" s="208"/>
      <c r="G29" s="208"/>
      <c r="H29" s="208"/>
      <c r="I29" s="208"/>
      <c r="J29" s="208"/>
      <c r="K29" s="208"/>
      <c r="L29" s="208"/>
      <c r="M29" s="208"/>
      <c r="N29" s="208"/>
      <c r="O29" s="208"/>
      <c r="P29" s="208"/>
      <c r="Q29" s="208"/>
      <c r="R29" s="209"/>
    </row>
    <row r="30" spans="3:18">
      <c r="C30" s="210"/>
      <c r="D30" s="211"/>
      <c r="E30" s="211"/>
      <c r="F30" s="211"/>
      <c r="G30" s="211"/>
      <c r="H30" s="211"/>
      <c r="I30" s="211"/>
      <c r="J30" s="211"/>
      <c r="K30" s="211"/>
      <c r="L30" s="211"/>
      <c r="M30" s="211"/>
      <c r="N30" s="211"/>
      <c r="O30" s="211"/>
      <c r="P30" s="211"/>
      <c r="Q30" s="211"/>
      <c r="R30" s="212"/>
    </row>
    <row r="31" spans="3:18">
      <c r="C31" s="210"/>
      <c r="D31" s="211"/>
      <c r="E31" s="211"/>
      <c r="F31" s="211"/>
      <c r="G31" s="211"/>
      <c r="H31" s="211"/>
      <c r="I31" s="211"/>
      <c r="J31" s="211"/>
      <c r="K31" s="211"/>
      <c r="L31" s="211"/>
      <c r="M31" s="211"/>
      <c r="N31" s="211"/>
      <c r="O31" s="211"/>
      <c r="P31" s="211"/>
      <c r="Q31" s="211"/>
      <c r="R31" s="212"/>
    </row>
    <row r="32" spans="3:18">
      <c r="C32" s="210"/>
      <c r="D32" s="211"/>
      <c r="E32" s="211"/>
      <c r="F32" s="211"/>
      <c r="G32" s="211"/>
      <c r="H32" s="211"/>
      <c r="I32" s="211"/>
      <c r="J32" s="211"/>
      <c r="K32" s="211"/>
      <c r="L32" s="211"/>
      <c r="M32" s="211"/>
      <c r="N32" s="211"/>
      <c r="O32" s="211"/>
      <c r="P32" s="211"/>
      <c r="Q32" s="211"/>
      <c r="R32" s="212"/>
    </row>
    <row r="33" spans="3:19">
      <c r="C33" s="210"/>
      <c r="D33" s="211"/>
      <c r="E33" s="211"/>
      <c r="F33" s="211"/>
      <c r="G33" s="211"/>
      <c r="H33" s="211"/>
      <c r="I33" s="211"/>
      <c r="J33" s="211"/>
      <c r="K33" s="211"/>
      <c r="L33" s="211"/>
      <c r="M33" s="211"/>
      <c r="N33" s="211"/>
      <c r="O33" s="211"/>
      <c r="P33" s="211"/>
      <c r="Q33" s="211"/>
      <c r="R33" s="212"/>
    </row>
    <row r="34" spans="3:19">
      <c r="C34" s="210"/>
      <c r="D34" s="211"/>
      <c r="E34" s="211"/>
      <c r="F34" s="211"/>
      <c r="G34" s="211"/>
      <c r="H34" s="211"/>
      <c r="I34" s="211"/>
      <c r="J34" s="211"/>
      <c r="K34" s="211"/>
      <c r="L34" s="211"/>
      <c r="M34" s="211"/>
      <c r="N34" s="211"/>
      <c r="O34" s="211"/>
      <c r="P34" s="211"/>
      <c r="Q34" s="211"/>
      <c r="R34" s="212"/>
    </row>
    <row r="35" spans="3:19" ht="18.75" customHeight="1">
      <c r="C35" s="213" t="s">
        <v>37</v>
      </c>
      <c r="D35" s="214"/>
      <c r="E35" s="214"/>
      <c r="F35" s="214"/>
      <c r="G35" s="214"/>
      <c r="H35" s="214"/>
      <c r="I35" s="214"/>
      <c r="J35" s="214"/>
      <c r="K35" s="214"/>
      <c r="L35" s="214"/>
      <c r="M35" s="214"/>
      <c r="N35" s="214"/>
      <c r="O35" s="214"/>
      <c r="P35" s="214"/>
      <c r="Q35" s="214"/>
      <c r="R35" s="215"/>
    </row>
    <row r="36" spans="3:19" ht="18.75" customHeight="1" thickBot="1">
      <c r="C36" s="216"/>
      <c r="D36" s="217"/>
      <c r="E36" s="217"/>
      <c r="F36" s="217"/>
      <c r="G36" s="217"/>
      <c r="H36" s="217"/>
      <c r="I36" s="217"/>
      <c r="J36" s="217"/>
      <c r="K36" s="217"/>
      <c r="L36" s="217"/>
      <c r="M36" s="217"/>
      <c r="N36" s="217"/>
      <c r="O36" s="217"/>
      <c r="P36" s="217"/>
      <c r="Q36" s="217"/>
      <c r="R36" s="218"/>
    </row>
    <row r="38" spans="3:19" ht="18.75">
      <c r="C38" s="10"/>
      <c r="D38" s="10"/>
      <c r="E38" s="10"/>
      <c r="F38" s="10"/>
      <c r="G38" s="10"/>
      <c r="H38" s="10"/>
      <c r="I38" s="10"/>
      <c r="J38"/>
      <c r="K38"/>
      <c r="N38" s="4" t="s">
        <v>38</v>
      </c>
    </row>
    <row r="39" spans="3:19" ht="18" customHeight="1">
      <c r="C39" s="205" t="s">
        <v>39</v>
      </c>
      <c r="D39" s="206"/>
      <c r="E39" s="206"/>
      <c r="F39" s="206"/>
      <c r="G39" s="206"/>
      <c r="H39" s="206"/>
      <c r="I39" s="206"/>
      <c r="J39" s="206"/>
      <c r="K39" s="53"/>
    </row>
    <row r="40" spans="3:19" ht="18.75">
      <c r="C40" s="11"/>
      <c r="D40"/>
      <c r="E40"/>
      <c r="F40"/>
      <c r="G40"/>
      <c r="H40"/>
      <c r="I40"/>
      <c r="J40"/>
      <c r="K40"/>
    </row>
    <row r="41" spans="3:19" ht="18" customHeight="1">
      <c r="C41" s="205" t="s">
        <v>40</v>
      </c>
      <c r="D41" s="206"/>
      <c r="E41" s="206"/>
      <c r="F41" s="206"/>
      <c r="G41" s="206"/>
      <c r="H41" s="206"/>
      <c r="I41" s="206"/>
      <c r="J41" s="206"/>
      <c r="K41" s="53"/>
      <c r="L41" s="6"/>
      <c r="M41" s="12"/>
      <c r="N41" s="15"/>
      <c r="O41" s="12"/>
      <c r="P41" s="15"/>
      <c r="Q41" s="12"/>
      <c r="R41" s="12"/>
    </row>
    <row r="42" spans="3:19" ht="18" customHeight="1">
      <c r="C42" s="189" t="s">
        <v>41</v>
      </c>
      <c r="D42" s="189"/>
      <c r="E42" s="190"/>
      <c r="F42" s="190"/>
      <c r="G42" s="190"/>
      <c r="H42" s="190"/>
      <c r="I42" s="190"/>
      <c r="J42" s="190"/>
      <c r="K42" s="190"/>
      <c r="L42" s="190"/>
      <c r="M42" s="190"/>
      <c r="N42" s="190"/>
      <c r="O42" s="190"/>
      <c r="P42" s="190"/>
      <c r="Q42" s="190"/>
      <c r="R42" s="190"/>
    </row>
    <row r="43" spans="3:19" ht="18" customHeight="1">
      <c r="C43" s="189" t="s">
        <v>42</v>
      </c>
      <c r="D43" s="189"/>
      <c r="E43" s="190"/>
      <c r="F43" s="190"/>
      <c r="G43" s="190"/>
      <c r="H43" s="190"/>
      <c r="I43" s="190"/>
      <c r="J43" s="190"/>
      <c r="K43" s="190"/>
      <c r="L43" s="190"/>
      <c r="M43" s="190"/>
      <c r="N43" s="190"/>
      <c r="O43" s="190"/>
      <c r="P43" s="190"/>
      <c r="Q43" s="190"/>
      <c r="R43" s="190"/>
    </row>
    <row r="44" spans="3:19" ht="18" customHeight="1">
      <c r="C44" s="189" t="s">
        <v>43</v>
      </c>
      <c r="D44" s="189"/>
      <c r="E44" s="190"/>
      <c r="F44" s="190"/>
      <c r="G44" s="190"/>
      <c r="H44" s="190"/>
      <c r="I44" s="190"/>
      <c r="J44" s="190"/>
      <c r="K44" s="190"/>
      <c r="L44" s="190"/>
      <c r="M44" s="190"/>
      <c r="N44" s="190"/>
      <c r="O44" s="190"/>
      <c r="P44" s="190"/>
      <c r="Q44" s="190"/>
      <c r="R44" s="190"/>
    </row>
    <row r="45" spans="3:19" ht="18" customHeight="1">
      <c r="C45" s="189" t="s">
        <v>44</v>
      </c>
      <c r="D45" s="189"/>
      <c r="E45" s="191" t="s">
        <v>45</v>
      </c>
      <c r="F45" s="191"/>
      <c r="G45" s="191"/>
      <c r="H45" s="191"/>
      <c r="I45" s="191"/>
      <c r="J45" s="191"/>
      <c r="K45" s="191"/>
      <c r="L45" s="191"/>
      <c r="M45" s="191"/>
      <c r="N45" s="191"/>
      <c r="O45" s="191"/>
      <c r="P45" s="191"/>
      <c r="Q45" s="191"/>
      <c r="R45" s="191"/>
    </row>
  </sheetData>
  <mergeCells count="22">
    <mergeCell ref="C35:R36"/>
    <mergeCell ref="C6:T7"/>
    <mergeCell ref="C10:M11"/>
    <mergeCell ref="C13:R14"/>
    <mergeCell ref="C24:R26"/>
    <mergeCell ref="C27:R28"/>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E297-6B36-47C0-814E-9F1446FAC1F4}">
  <sheetPr>
    <tabColor theme="7" tint="0.59999389629810485"/>
  </sheetPr>
  <dimension ref="A1:X116"/>
  <sheetViews>
    <sheetView showGridLines="0" view="pageBreakPreview" zoomScaleNormal="120" zoomScaleSheetLayoutView="100" workbookViewId="0"/>
  </sheetViews>
  <sheetFormatPr defaultColWidth="9" defaultRowHeight="13.5" outlineLevelCol="1"/>
  <cols>
    <col min="1" max="1" width="3.625" style="58" customWidth="1"/>
    <col min="2" max="2" width="3.125" style="58" customWidth="1"/>
    <col min="3" max="3" width="12.5" style="58" customWidth="1"/>
    <col min="4" max="4" width="3.125" style="58" customWidth="1"/>
    <col min="5" max="5" width="12.5" style="58" customWidth="1"/>
    <col min="6" max="9" width="19.5" style="58" customWidth="1"/>
    <col min="10" max="10" width="21" style="58" customWidth="1"/>
    <col min="11" max="11" width="4.375" style="58" customWidth="1"/>
    <col min="12" max="12" width="4.375" style="58" hidden="1" customWidth="1"/>
    <col min="13" max="13" width="41.25" style="59" hidden="1" customWidth="1"/>
    <col min="14" max="14" width="10.5" style="58" hidden="1" customWidth="1"/>
    <col min="15" max="19" width="9" style="58" hidden="1" customWidth="1" outlineLevel="1"/>
    <col min="20" max="20" width="0" style="58" hidden="1" customWidth="1" collapsed="1"/>
    <col min="21" max="16384" width="9" style="58"/>
  </cols>
  <sheetData>
    <row r="1" spans="1:24" s="60" customFormat="1" ht="18" customHeight="1">
      <c r="A1" s="60" t="s">
        <v>46</v>
      </c>
      <c r="J1" s="169" t="s">
        <v>204</v>
      </c>
      <c r="M1" s="61"/>
      <c r="U1" s="169"/>
    </row>
    <row r="2" spans="1:24" s="60" customFormat="1" ht="17.25" customHeight="1">
      <c r="A2" s="265" t="s">
        <v>47</v>
      </c>
      <c r="B2" s="265"/>
      <c r="C2" s="265"/>
      <c r="D2" s="265"/>
      <c r="E2" s="265"/>
      <c r="F2" s="265"/>
      <c r="G2" s="265"/>
      <c r="H2" s="265"/>
      <c r="I2" s="265"/>
      <c r="J2" s="265"/>
      <c r="K2" s="265"/>
      <c r="L2" s="167"/>
      <c r="M2" s="168"/>
      <c r="N2" s="167"/>
      <c r="O2" s="167"/>
      <c r="P2" s="167"/>
      <c r="Q2" s="167"/>
      <c r="R2" s="167"/>
      <c r="S2" s="167"/>
      <c r="T2" s="167"/>
      <c r="U2" s="167"/>
      <c r="V2" s="167"/>
      <c r="W2" s="167"/>
      <c r="X2" s="167"/>
    </row>
    <row r="3" spans="1:24" s="60" customFormat="1" ht="4.5" customHeight="1">
      <c r="B3" s="165"/>
      <c r="C3" s="165"/>
      <c r="D3" s="165"/>
      <c r="E3" s="165"/>
      <c r="F3" s="165"/>
      <c r="G3" s="165"/>
      <c r="H3" s="165"/>
      <c r="I3" s="165"/>
      <c r="J3" s="165"/>
      <c r="K3" s="165"/>
      <c r="L3" s="165"/>
      <c r="M3" s="166"/>
      <c r="N3" s="165"/>
      <c r="O3" s="165"/>
      <c r="P3" s="165"/>
      <c r="Q3" s="165"/>
      <c r="R3" s="165"/>
      <c r="S3" s="165"/>
      <c r="T3" s="165"/>
      <c r="U3" s="165"/>
      <c r="V3" s="165"/>
      <c r="W3" s="165"/>
      <c r="X3" s="165"/>
    </row>
    <row r="4" spans="1:24" s="60" customFormat="1" ht="23.1" customHeight="1">
      <c r="D4" s="164"/>
      <c r="E4" s="164"/>
      <c r="H4" s="163" t="s">
        <v>48</v>
      </c>
      <c r="I4" s="162"/>
      <c r="J4" s="162"/>
      <c r="M4" s="159" t="str">
        <f>IF(I4="","都道府県名を入力してください",TRUE)</f>
        <v>都道府県名を入力してください</v>
      </c>
    </row>
    <row r="5" spans="1:24" s="60" customFormat="1" ht="5.25" customHeight="1" thickBot="1">
      <c r="I5" s="62"/>
      <c r="J5" s="62"/>
      <c r="M5" s="159"/>
    </row>
    <row r="6" spans="1:24" ht="23.1" customHeight="1">
      <c r="B6" s="266" t="s">
        <v>49</v>
      </c>
      <c r="C6" s="267"/>
      <c r="D6" s="161"/>
      <c r="E6" s="268"/>
      <c r="F6" s="268"/>
      <c r="G6" s="269" t="s">
        <v>51</v>
      </c>
      <c r="H6" s="269"/>
      <c r="I6" s="269"/>
      <c r="J6" s="270"/>
      <c r="M6" s="119" t="str">
        <f>IF(LEN(E6)=7,TRUE,"薬局コードを正しく入力してください")</f>
        <v>薬局コードを正しく入力してください</v>
      </c>
    </row>
    <row r="7" spans="1:24" ht="23.1" customHeight="1">
      <c r="B7" s="271" t="s">
        <v>52</v>
      </c>
      <c r="C7" s="272"/>
      <c r="D7" s="160"/>
      <c r="E7" s="273"/>
      <c r="F7" s="273"/>
      <c r="G7" s="273"/>
      <c r="I7" s="114" t="s">
        <v>53</v>
      </c>
      <c r="J7" s="152" t="s">
        <v>54</v>
      </c>
      <c r="L7" s="58">
        <v>0</v>
      </c>
      <c r="M7" s="119" t="str">
        <f>IF($E$7="","保険薬局名を入力してください",TRUE)</f>
        <v>保険薬局名を入力してください</v>
      </c>
    </row>
    <row r="8" spans="1:24" ht="18.75" customHeight="1">
      <c r="B8" s="276" t="s">
        <v>55</v>
      </c>
      <c r="C8" s="277"/>
      <c r="D8" s="280" t="s">
        <v>56</v>
      </c>
      <c r="E8" s="281"/>
      <c r="F8" s="281"/>
      <c r="G8" s="281"/>
      <c r="H8" s="282" t="s">
        <v>57</v>
      </c>
      <c r="I8" s="282"/>
      <c r="J8" s="283"/>
      <c r="K8" s="129" t="s">
        <v>50</v>
      </c>
      <c r="M8" s="159" t="str">
        <f>IF($L$7=0,"個人立、法人立の区分を選択してください。","TRUE")</f>
        <v>個人立、法人立の区分を選択してください。</v>
      </c>
      <c r="N8" s="60"/>
    </row>
    <row r="9" spans="1:24" ht="17.25" customHeight="1">
      <c r="B9" s="278"/>
      <c r="C9" s="279"/>
      <c r="D9" s="274"/>
      <c r="E9" s="275"/>
      <c r="F9" s="133"/>
      <c r="G9" s="133"/>
      <c r="H9" s="284"/>
      <c r="I9" s="284"/>
      <c r="J9" s="285"/>
      <c r="M9" s="159" t="str">
        <f>IF($L$8=0,"指定年月日の年号を選択してください",TRUE)</f>
        <v>指定年月日の年号を選択してください</v>
      </c>
      <c r="N9" s="60"/>
      <c r="Q9" s="58" t="str">
        <f>IF($D9="","FALSE","TRUE")</f>
        <v>FALSE</v>
      </c>
      <c r="R9" s="58" t="str">
        <f>IF($F9="","FALSE","TRUE")</f>
        <v>FALSE</v>
      </c>
      <c r="S9" s="58" t="str">
        <f>IF($G9="","FALSE","TRUE")</f>
        <v>FALSE</v>
      </c>
    </row>
    <row r="10" spans="1:24" ht="27.75" customHeight="1">
      <c r="B10" s="247" t="s">
        <v>58</v>
      </c>
      <c r="C10" s="248"/>
      <c r="D10" s="248"/>
      <c r="E10" s="248"/>
      <c r="F10" s="249"/>
      <c r="G10" s="250" t="s">
        <v>59</v>
      </c>
      <c r="H10" s="251"/>
      <c r="I10" s="252" t="s">
        <v>60</v>
      </c>
      <c r="J10" s="253"/>
      <c r="M10" s="159" t="str">
        <f>IF(L10="","選択してください",TRUE)</f>
        <v>選択してください</v>
      </c>
      <c r="N10" s="60"/>
    </row>
    <row r="11" spans="1:24" ht="27.75" customHeight="1" thickBot="1">
      <c r="B11" s="254" t="s">
        <v>61</v>
      </c>
      <c r="C11" s="255"/>
      <c r="D11" s="256" t="s">
        <v>62</v>
      </c>
      <c r="E11" s="257"/>
      <c r="F11" s="158"/>
      <c r="G11" s="258" t="s">
        <v>63</v>
      </c>
      <c r="H11" s="252"/>
      <c r="I11" s="252"/>
      <c r="J11" s="156"/>
      <c r="K11" s="58" t="s">
        <v>64</v>
      </c>
      <c r="L11" s="148" t="s">
        <v>207</v>
      </c>
      <c r="M11" s="119" t="str">
        <f>IF(F11&gt;0,IF(F11&gt;J11,TRUE,"常勤換算の数値が実人員より大きいため修正してください"),"保険薬剤師の実人員数を入力してください")</f>
        <v>保険薬剤師の実人員数を入力してください</v>
      </c>
      <c r="N11" s="155" t="s">
        <v>208</v>
      </c>
      <c r="O11" s="299" t="str">
        <f>IF(J11="","常勤換算の人数が記載漏れです",IF(F11&lt;J11,"常勤換算の人数が実人員よりも大きいため修正して下さい",TRUE))</f>
        <v>常勤換算の人数が記載漏れです</v>
      </c>
      <c r="P11" s="273"/>
      <c r="Q11" s="273"/>
      <c r="R11" s="273"/>
      <c r="S11" s="273"/>
      <c r="T11" s="300"/>
    </row>
    <row r="12" spans="1:24" ht="27.75" customHeight="1" thickBot="1">
      <c r="B12" s="259" t="s">
        <v>65</v>
      </c>
      <c r="C12" s="260"/>
      <c r="D12" s="261" t="s">
        <v>66</v>
      </c>
      <c r="E12" s="262"/>
      <c r="F12" s="157"/>
      <c r="G12" s="263" t="s">
        <v>63</v>
      </c>
      <c r="H12" s="264"/>
      <c r="I12" s="264"/>
      <c r="J12" s="156"/>
      <c r="L12" s="148" t="s">
        <v>207</v>
      </c>
      <c r="M12" s="119" t="str">
        <f>IF(F12&gt;0,IF(F12&gt;J12,TRUE,"常勤換算の数値が実人員より大きいため修正してください"),"事務職員の実人員数を入力してください")</f>
        <v>事務職員の実人員数を入力してください</v>
      </c>
      <c r="N12" s="155" t="s">
        <v>208</v>
      </c>
      <c r="O12" s="299" t="str">
        <f>IF(J12="","常勤換算の人数が記載漏れです",IF(F12&lt;J12,"常勤換算の人数が実人員よりも大きいため修正して下さい",TRUE))</f>
        <v>常勤換算の人数が記載漏れです</v>
      </c>
      <c r="P12" s="273"/>
      <c r="Q12" s="273"/>
      <c r="R12" s="273"/>
      <c r="S12" s="273"/>
      <c r="T12" s="300"/>
    </row>
    <row r="13" spans="1:24" ht="6.75" customHeight="1" thickBot="1">
      <c r="B13" s="154"/>
      <c r="C13" s="154"/>
      <c r="D13" s="154"/>
      <c r="E13" s="154"/>
      <c r="F13" s="154"/>
      <c r="G13" s="154"/>
      <c r="H13" s="153"/>
      <c r="I13" s="153"/>
      <c r="J13" s="153"/>
    </row>
    <row r="14" spans="1:24" ht="26.25" customHeight="1">
      <c r="B14" s="301" t="s">
        <v>67</v>
      </c>
      <c r="C14" s="302"/>
      <c r="D14" s="302"/>
      <c r="E14" s="302"/>
      <c r="F14" s="302"/>
      <c r="G14" s="302"/>
      <c r="H14" s="302"/>
      <c r="I14" s="302"/>
      <c r="J14" s="303"/>
    </row>
    <row r="15" spans="1:24" ht="28.5" customHeight="1">
      <c r="B15" s="304" t="s">
        <v>68</v>
      </c>
      <c r="C15" s="305"/>
      <c r="D15" s="306" t="s">
        <v>69</v>
      </c>
      <c r="E15" s="305"/>
      <c r="F15" s="114" t="s">
        <v>70</v>
      </c>
      <c r="G15" s="115" t="s">
        <v>71</v>
      </c>
      <c r="H15" s="115" t="s">
        <v>72</v>
      </c>
      <c r="I15" s="115" t="s">
        <v>73</v>
      </c>
      <c r="J15" s="152" t="s">
        <v>74</v>
      </c>
      <c r="L15" s="58">
        <v>0</v>
      </c>
      <c r="M15" s="71" t="str">
        <f>IF(L15=0,"調剤基本料の届出区分を選択してください",TRUE)</f>
        <v>調剤基本料の届出区分を選択してください</v>
      </c>
      <c r="N15" s="70"/>
      <c r="O15" s="151"/>
    </row>
    <row r="16" spans="1:24" ht="63.75" customHeight="1">
      <c r="B16" s="307"/>
      <c r="C16" s="309" t="s">
        <v>75</v>
      </c>
      <c r="D16" s="309"/>
      <c r="E16" s="309"/>
      <c r="F16" s="310"/>
      <c r="G16" s="286" t="s">
        <v>76</v>
      </c>
      <c r="H16" s="287"/>
      <c r="I16" s="288"/>
      <c r="J16" s="289"/>
      <c r="K16" s="58" t="s">
        <v>50</v>
      </c>
      <c r="L16" s="148"/>
      <c r="M16" s="119" t="str">
        <f>IF(I16="","処方箋受付回数の合計を入力してください",TRUE)</f>
        <v>処方箋受付回数の合計を入力してください</v>
      </c>
      <c r="O16" s="148"/>
      <c r="P16" s="74"/>
    </row>
    <row r="17" spans="1:20" ht="63.75" customHeight="1">
      <c r="B17" s="308"/>
      <c r="C17" s="311"/>
      <c r="D17" s="311"/>
      <c r="E17" s="311"/>
      <c r="F17" s="312"/>
      <c r="G17" s="286" t="s">
        <v>77</v>
      </c>
      <c r="H17" s="290"/>
      <c r="I17" s="291" t="s">
        <v>205</v>
      </c>
      <c r="J17" s="292"/>
      <c r="K17" s="58" t="s">
        <v>50</v>
      </c>
      <c r="M17" s="150" t="s">
        <v>209</v>
      </c>
      <c r="N17" s="149"/>
      <c r="O17" s="148"/>
      <c r="P17" s="147"/>
      <c r="Q17" s="147"/>
      <c r="R17" s="147"/>
    </row>
    <row r="18" spans="1:20" ht="66.95" customHeight="1">
      <c r="B18" s="146"/>
      <c r="C18" s="293" t="s">
        <v>78</v>
      </c>
      <c r="D18" s="293"/>
      <c r="E18" s="293"/>
      <c r="F18" s="294"/>
      <c r="G18" s="295" t="s">
        <v>79</v>
      </c>
      <c r="H18" s="296"/>
      <c r="I18" s="297" t="s">
        <v>50</v>
      </c>
      <c r="J18" s="298"/>
      <c r="K18" s="58" t="s">
        <v>50</v>
      </c>
      <c r="M18" s="119"/>
      <c r="O18" s="125"/>
      <c r="P18" s="145"/>
      <c r="Q18" s="145"/>
      <c r="R18" s="145"/>
      <c r="T18" s="58" t="s">
        <v>50</v>
      </c>
    </row>
    <row r="19" spans="1:20" ht="30" customHeight="1">
      <c r="B19" s="130"/>
      <c r="C19" s="309" t="s">
        <v>80</v>
      </c>
      <c r="D19" s="309"/>
      <c r="E19" s="309"/>
      <c r="F19" s="310"/>
      <c r="G19" s="286" t="s">
        <v>81</v>
      </c>
      <c r="H19" s="290"/>
      <c r="I19" s="317"/>
      <c r="J19" s="318"/>
      <c r="M19" s="119" t="str">
        <f>IF(I19="","数値を入力してください",IF(I19&gt;100,"値が大きすぎます",TRUE))</f>
        <v>数値を入力してください</v>
      </c>
    </row>
    <row r="20" spans="1:20" ht="30" customHeight="1">
      <c r="B20" s="143"/>
      <c r="C20" s="315"/>
      <c r="D20" s="315"/>
      <c r="E20" s="315"/>
      <c r="F20" s="316"/>
      <c r="G20" s="286" t="s">
        <v>82</v>
      </c>
      <c r="H20" s="290"/>
      <c r="I20" s="317"/>
      <c r="J20" s="318"/>
      <c r="K20" s="58" t="s">
        <v>50</v>
      </c>
      <c r="M20" s="119" t="str">
        <f>IF(I20="","数値を入力してください",IF(I20&gt;100,"値が大きすぎます",IF(I20&gt;I19,"第１位の医療機関に係る集中率より大きい数値です",TRUE)))</f>
        <v>数値を入力してください</v>
      </c>
    </row>
    <row r="21" spans="1:20" ht="30" customHeight="1">
      <c r="B21" s="81"/>
      <c r="C21" s="311"/>
      <c r="D21" s="311"/>
      <c r="E21" s="311"/>
      <c r="F21" s="312"/>
      <c r="G21" s="286" t="s">
        <v>83</v>
      </c>
      <c r="H21" s="290"/>
      <c r="I21" s="317"/>
      <c r="J21" s="318"/>
      <c r="M21" s="119" t="str">
        <f>IF(I21="","数値を入力してください",IF(I21&gt;100,"値が大きすぎます",IF(I21&gt;I19,"第１位の医療機関に係る集中率より大きい数値です",IF(I21&gt;I20,"第２位の医療機関に係る集中率より大きい数値です",TRUE))))</f>
        <v>数値を入力してください</v>
      </c>
      <c r="N21" s="144"/>
      <c r="O21" s="144" t="str">
        <f>IF(I19+I20+I21&gt;100,"集中率の合計が100%を超えています","TRUE")</f>
        <v>TRUE</v>
      </c>
    </row>
    <row r="22" spans="1:20" ht="25.5" customHeight="1">
      <c r="B22" s="130"/>
      <c r="C22" s="293" t="s">
        <v>84</v>
      </c>
      <c r="D22" s="293"/>
      <c r="E22" s="293"/>
      <c r="F22" s="294"/>
      <c r="G22" s="325" t="s">
        <v>85</v>
      </c>
      <c r="H22" s="326"/>
      <c r="I22" s="291" t="s">
        <v>86</v>
      </c>
      <c r="J22" s="292"/>
      <c r="L22" s="58">
        <v>0</v>
      </c>
    </row>
    <row r="23" spans="1:20" ht="37.5" customHeight="1">
      <c r="B23" s="143"/>
      <c r="C23" s="142"/>
      <c r="D23" s="293" t="s">
        <v>87</v>
      </c>
      <c r="E23" s="293"/>
      <c r="F23" s="294"/>
      <c r="G23" s="313"/>
      <c r="H23" s="314"/>
      <c r="I23" s="314"/>
      <c r="J23" s="289"/>
      <c r="M23" s="71" t="b">
        <f>IF($L$22=1,IF($G23="","グループ名を入力してください",TRUE),TRUE)</f>
        <v>1</v>
      </c>
      <c r="N23" s="70"/>
    </row>
    <row r="24" spans="1:20" ht="30" customHeight="1">
      <c r="B24" s="319"/>
      <c r="C24" s="321" t="s">
        <v>88</v>
      </c>
      <c r="D24" s="293" t="s">
        <v>89</v>
      </c>
      <c r="E24" s="293"/>
      <c r="F24" s="294"/>
      <c r="G24" s="313"/>
      <c r="H24" s="314"/>
      <c r="I24" s="314"/>
      <c r="J24" s="289"/>
      <c r="M24" s="71" t="b">
        <f>IF($L$22=1,IF($G24="","同一グループ内の保険薬局の数を入力してください",TRUE),TRUE)</f>
        <v>1</v>
      </c>
      <c r="N24" s="70"/>
    </row>
    <row r="25" spans="1:20" ht="30" customHeight="1">
      <c r="B25" s="319"/>
      <c r="C25" s="321"/>
      <c r="D25" s="293" t="s">
        <v>90</v>
      </c>
      <c r="E25" s="293"/>
      <c r="F25" s="294"/>
      <c r="G25" s="323"/>
      <c r="H25" s="288"/>
      <c r="I25" s="288"/>
      <c r="J25" s="324"/>
      <c r="M25" s="71" t="b">
        <f>IF($L$22=1,IF($G25="","グループ内の1月あたりの処方箋受付回数の合計を入力してください",TRUE),TRUE)</f>
        <v>1</v>
      </c>
      <c r="N25" s="70"/>
    </row>
    <row r="26" spans="1:20" ht="52.5" customHeight="1">
      <c r="B26" s="320"/>
      <c r="C26" s="322"/>
      <c r="D26" s="293" t="s">
        <v>91</v>
      </c>
      <c r="E26" s="293"/>
      <c r="F26" s="294"/>
      <c r="G26" s="141" t="s">
        <v>92</v>
      </c>
      <c r="H26" s="436"/>
      <c r="I26" s="437"/>
      <c r="J26" s="140" t="s">
        <v>93</v>
      </c>
      <c r="K26" s="129" t="s">
        <v>64</v>
      </c>
      <c r="M26" s="71" t="str" cm="1">
        <f t="array" ref="M26">_xlfn.IFS(L26=1,IF(H26="","処方箋受付合計回数を入力してください",TRUE),L26=2,TRUE,L26="","選択してください")</f>
        <v>選択してください</v>
      </c>
      <c r="N26" s="70"/>
    </row>
    <row r="27" spans="1:20" ht="30.75" customHeight="1">
      <c r="A27" s="131"/>
      <c r="B27" s="130"/>
      <c r="C27" s="293" t="s">
        <v>94</v>
      </c>
      <c r="D27" s="293"/>
      <c r="E27" s="293"/>
      <c r="F27" s="293"/>
      <c r="G27" s="294"/>
      <c r="H27" s="139" t="s">
        <v>95</v>
      </c>
      <c r="I27" s="138"/>
      <c r="J27" s="137" t="s">
        <v>96</v>
      </c>
      <c r="L27" s="58">
        <v>0</v>
      </c>
      <c r="M27" s="71" t="b">
        <f>IF(L27="","選択してください",TRUE)</f>
        <v>1</v>
      </c>
      <c r="N27" s="70"/>
    </row>
    <row r="28" spans="1:20" ht="30" customHeight="1">
      <c r="B28" s="135"/>
      <c r="C28" s="328" t="s">
        <v>97</v>
      </c>
      <c r="D28" s="327" t="s">
        <v>98</v>
      </c>
      <c r="E28" s="293"/>
      <c r="F28" s="293"/>
      <c r="G28" s="294"/>
      <c r="H28" s="329" t="s">
        <v>50</v>
      </c>
      <c r="I28" s="330"/>
      <c r="J28" s="331"/>
      <c r="K28" s="58" t="b">
        <v>0</v>
      </c>
      <c r="L28" s="58" t="b">
        <v>0</v>
      </c>
      <c r="M28" s="71" t="b">
        <f>IF(AND(L27=2,K28=FALSE,L28=FALSE),TRUE,IF(AND(L27=1,K28=FALSE,L28=FALSE),"保険医療機関の種別を選択してください",TRUE))</f>
        <v>1</v>
      </c>
      <c r="N28" s="70"/>
    </row>
    <row r="29" spans="1:20" ht="30" customHeight="1">
      <c r="B29" s="135"/>
      <c r="C29" s="321"/>
      <c r="D29" s="327" t="s">
        <v>99</v>
      </c>
      <c r="E29" s="293"/>
      <c r="F29" s="293"/>
      <c r="G29" s="294"/>
      <c r="H29" s="344"/>
      <c r="I29" s="345"/>
      <c r="J29" s="346"/>
      <c r="M29" s="119" t="str">
        <f>IF(L27=2,"入力不要です",IF(H29="","保険医療機関の名称を入力してください",TRUE))</f>
        <v>保険医療機関の名称を入力してください</v>
      </c>
    </row>
    <row r="30" spans="1:20" ht="30" customHeight="1">
      <c r="B30" s="135"/>
      <c r="C30" s="321"/>
      <c r="D30" s="327" t="s">
        <v>100</v>
      </c>
      <c r="E30" s="293"/>
      <c r="F30" s="293"/>
      <c r="G30" s="310"/>
      <c r="H30" s="344"/>
      <c r="I30" s="345"/>
      <c r="J30" s="346"/>
      <c r="M30" s="71" t="str">
        <f>IF(L27=2,"入力不要です",IF(H30="","処方箋集中率を入力してください",TRUE))</f>
        <v>処方箋集中率を入力してください</v>
      </c>
      <c r="N30" s="70"/>
    </row>
    <row r="31" spans="1:20" ht="69.95" customHeight="1">
      <c r="B31" s="135"/>
      <c r="C31" s="321"/>
      <c r="D31" s="332" t="s">
        <v>101</v>
      </c>
      <c r="E31" s="309"/>
      <c r="F31" s="309"/>
      <c r="G31" s="334" t="s">
        <v>210</v>
      </c>
      <c r="H31" s="336" t="s">
        <v>102</v>
      </c>
      <c r="I31" s="337"/>
      <c r="J31" s="342" t="s">
        <v>103</v>
      </c>
      <c r="M31" s="71" t="str">
        <f>IF(L27=2,"選択不要です",IF(L31="","選択してください",TRUE))</f>
        <v>選択してください</v>
      </c>
      <c r="N31" s="70"/>
    </row>
    <row r="32" spans="1:20" ht="6" customHeight="1">
      <c r="B32" s="135"/>
      <c r="C32" s="321"/>
      <c r="D32" s="333"/>
      <c r="E32" s="315"/>
      <c r="F32" s="315"/>
      <c r="G32" s="335"/>
      <c r="H32" s="338"/>
      <c r="I32" s="339"/>
      <c r="J32" s="343"/>
      <c r="K32" s="129"/>
      <c r="M32" s="119"/>
    </row>
    <row r="33" spans="1:13" ht="30" customHeight="1">
      <c r="B33" s="135"/>
      <c r="C33" s="321"/>
      <c r="D33" s="340"/>
      <c r="E33" s="327" t="s">
        <v>104</v>
      </c>
      <c r="F33" s="293"/>
      <c r="G33" s="293"/>
      <c r="H33" s="294"/>
      <c r="I33" s="136" t="s">
        <v>105</v>
      </c>
      <c r="J33" s="132" t="s">
        <v>106</v>
      </c>
      <c r="M33" s="119" t="str">
        <f>IF($L$27=2,"選択不要です",IF($L$31=1,"選択不要です",IF(L33="","選択してください",TRUE)))</f>
        <v>選択してください</v>
      </c>
    </row>
    <row r="34" spans="1:13" ht="30" customHeight="1">
      <c r="B34" s="135"/>
      <c r="C34" s="321"/>
      <c r="D34" s="340"/>
      <c r="E34" s="327" t="s">
        <v>107</v>
      </c>
      <c r="F34" s="293"/>
      <c r="G34" s="293"/>
      <c r="H34" s="294"/>
      <c r="I34" s="133" t="s">
        <v>105</v>
      </c>
      <c r="J34" s="132" t="s">
        <v>106</v>
      </c>
      <c r="M34" s="119" t="str">
        <f>IF($L$27=2,"選択不要です",IF($L$31=1,"選択不要です",IF(L34="","選択してください",TRUE)))</f>
        <v>選択してください</v>
      </c>
    </row>
    <row r="35" spans="1:13" ht="30" customHeight="1">
      <c r="B35" s="135"/>
      <c r="C35" s="321"/>
      <c r="D35" s="340"/>
      <c r="E35" s="327" t="s">
        <v>108</v>
      </c>
      <c r="F35" s="293"/>
      <c r="G35" s="293"/>
      <c r="H35" s="294"/>
      <c r="I35" s="133" t="s">
        <v>105</v>
      </c>
      <c r="J35" s="132" t="s">
        <v>106</v>
      </c>
      <c r="M35" s="119" t="str">
        <f>IF($L$27=2,"選択不要です",IF($L$31=1,"選択不要です",IF(L35="","選択してください",TRUE)))</f>
        <v>選択してください</v>
      </c>
    </row>
    <row r="36" spans="1:13" ht="30" customHeight="1">
      <c r="B36" s="135"/>
      <c r="C36" s="321"/>
      <c r="D36" s="340"/>
      <c r="E36" s="327" t="s">
        <v>109</v>
      </c>
      <c r="F36" s="293"/>
      <c r="G36" s="293"/>
      <c r="H36" s="294"/>
      <c r="I36" s="133" t="s">
        <v>105</v>
      </c>
      <c r="J36" s="132" t="s">
        <v>106</v>
      </c>
      <c r="M36" s="119" t="str">
        <f>IF($L$27=2,"選択不要です",IF($L$31=1,"選択不要です",IF(L36="","選択してください",TRUE)))</f>
        <v>選択してください</v>
      </c>
    </row>
    <row r="37" spans="1:13" ht="30" customHeight="1">
      <c r="B37" s="134"/>
      <c r="C37" s="322"/>
      <c r="D37" s="341"/>
      <c r="E37" s="327" t="s">
        <v>110</v>
      </c>
      <c r="F37" s="293"/>
      <c r="G37" s="293"/>
      <c r="H37" s="294"/>
      <c r="I37" s="133" t="s">
        <v>105</v>
      </c>
      <c r="J37" s="132" t="s">
        <v>106</v>
      </c>
      <c r="M37" s="119" t="str">
        <f>IF($L$27=2,"選択不要です",IF($L$31=1,"選択不要です",IF(L37="","選択してください",TRUE)))</f>
        <v>選択してください</v>
      </c>
    </row>
    <row r="38" spans="1:13" ht="18" customHeight="1">
      <c r="A38" s="131"/>
      <c r="B38" s="130"/>
      <c r="C38" s="309" t="s">
        <v>111</v>
      </c>
      <c r="D38" s="309"/>
      <c r="E38" s="309"/>
      <c r="F38" s="309"/>
      <c r="G38" s="309"/>
      <c r="H38" s="309"/>
      <c r="I38" s="309"/>
      <c r="J38" s="355"/>
      <c r="K38" s="129"/>
    </row>
    <row r="39" spans="1:13" ht="50.1" customHeight="1">
      <c r="B39" s="128"/>
      <c r="C39" s="356" t="s">
        <v>112</v>
      </c>
      <c r="D39" s="356"/>
      <c r="E39" s="356"/>
      <c r="F39" s="356"/>
      <c r="G39" s="356"/>
      <c r="H39" s="356"/>
      <c r="I39" s="356"/>
      <c r="J39" s="357"/>
    </row>
    <row r="40" spans="1:13" ht="30" customHeight="1">
      <c r="B40" s="127"/>
      <c r="C40" s="358" t="s">
        <v>113</v>
      </c>
      <c r="D40" s="358"/>
      <c r="E40" s="358"/>
      <c r="F40" s="359"/>
      <c r="G40" s="360" t="s">
        <v>114</v>
      </c>
      <c r="H40" s="361"/>
      <c r="I40" s="284" t="s">
        <v>60</v>
      </c>
      <c r="J40" s="362"/>
      <c r="M40" s="119" t="str">
        <f>IF(L40="","選択してください",TRUE)</f>
        <v>選択してください</v>
      </c>
    </row>
    <row r="41" spans="1:13" ht="30" customHeight="1">
      <c r="B41" s="127"/>
      <c r="C41" s="358" t="s">
        <v>115</v>
      </c>
      <c r="D41" s="358"/>
      <c r="E41" s="358"/>
      <c r="F41" s="359"/>
      <c r="G41" s="368" t="s">
        <v>116</v>
      </c>
      <c r="H41" s="369"/>
      <c r="I41" s="370" t="s">
        <v>117</v>
      </c>
      <c r="J41" s="371"/>
      <c r="M41" s="119" t="str">
        <f>IF(L41="","選択してください",TRUE)</f>
        <v>選択してください</v>
      </c>
    </row>
    <row r="42" spans="1:13" ht="30" customHeight="1" thickBot="1">
      <c r="B42" s="126"/>
      <c r="C42" s="363" t="s">
        <v>118</v>
      </c>
      <c r="D42" s="363"/>
      <c r="E42" s="363"/>
      <c r="F42" s="364"/>
      <c r="G42" s="365" t="s">
        <v>114</v>
      </c>
      <c r="H42" s="366"/>
      <c r="I42" s="366" t="s">
        <v>60</v>
      </c>
      <c r="J42" s="367"/>
      <c r="M42" s="119" t="str">
        <f>IF(L42="","選択してください",TRUE)</f>
        <v>選択してください</v>
      </c>
    </row>
    <row r="43" spans="1:13" ht="9.75" customHeight="1">
      <c r="C43" s="125"/>
      <c r="D43" s="125"/>
      <c r="E43" s="125"/>
      <c r="F43" s="125"/>
      <c r="G43" s="124"/>
      <c r="H43" s="90"/>
      <c r="I43" s="90"/>
      <c r="J43" s="90"/>
    </row>
    <row r="44" spans="1:13" s="60" customFormat="1" ht="18.75" customHeight="1">
      <c r="B44" s="347" t="s">
        <v>119</v>
      </c>
      <c r="C44" s="347"/>
      <c r="D44" s="348">
        <f>E6</f>
        <v>0</v>
      </c>
      <c r="E44" s="348"/>
      <c r="F44" s="123"/>
      <c r="H44" s="122"/>
      <c r="M44" s="61"/>
    </row>
    <row r="45" spans="1:13" s="60" customFormat="1" ht="10.5" customHeight="1" thickBot="1">
      <c r="G45" s="121"/>
      <c r="H45" s="121"/>
      <c r="I45" s="120"/>
      <c r="J45" s="120"/>
      <c r="M45" s="61"/>
    </row>
    <row r="46" spans="1:13" ht="36.75" customHeight="1">
      <c r="B46" s="349" t="s">
        <v>120</v>
      </c>
      <c r="C46" s="350"/>
      <c r="D46" s="350"/>
      <c r="E46" s="350"/>
      <c r="F46" s="351"/>
      <c r="G46" s="352" t="s">
        <v>121</v>
      </c>
      <c r="H46" s="353"/>
      <c r="I46" s="353" t="s">
        <v>122</v>
      </c>
      <c r="J46" s="354"/>
      <c r="L46" s="58">
        <v>0</v>
      </c>
      <c r="M46" s="119" t="b">
        <f>IF(L46="","選択してください",TRUE)</f>
        <v>1</v>
      </c>
    </row>
    <row r="47" spans="1:13" ht="36.75" customHeight="1" thickBot="1">
      <c r="B47" s="82"/>
      <c r="C47" s="375" t="s">
        <v>211</v>
      </c>
      <c r="D47" s="375"/>
      <c r="E47" s="375"/>
      <c r="F47" s="376"/>
      <c r="G47" s="377" t="s">
        <v>123</v>
      </c>
      <c r="H47" s="378"/>
      <c r="I47" s="379" t="s">
        <v>124</v>
      </c>
      <c r="J47" s="380"/>
      <c r="K47" s="58" t="s">
        <v>125</v>
      </c>
      <c r="M47" s="119" t="str">
        <f>IF(L47="","選択してください",TRUE)</f>
        <v>選択してください</v>
      </c>
    </row>
    <row r="48" spans="1:13" ht="30" customHeight="1">
      <c r="B48" s="87" t="s">
        <v>126</v>
      </c>
      <c r="C48" s="118"/>
      <c r="D48" s="118"/>
      <c r="E48" s="117"/>
      <c r="F48" s="86"/>
      <c r="G48" s="116"/>
      <c r="H48" s="85"/>
      <c r="I48" s="85"/>
      <c r="J48" s="84"/>
    </row>
    <row r="49" spans="2:17" ht="31.5" customHeight="1">
      <c r="B49" s="304" t="s">
        <v>127</v>
      </c>
      <c r="C49" s="305"/>
      <c r="D49" s="306" t="s">
        <v>128</v>
      </c>
      <c r="E49" s="305"/>
      <c r="F49" s="114" t="s">
        <v>129</v>
      </c>
      <c r="G49" s="115" t="s">
        <v>130</v>
      </c>
      <c r="H49" s="114" t="s">
        <v>131</v>
      </c>
      <c r="I49" s="381"/>
      <c r="J49" s="382"/>
      <c r="M49" s="71" t="str">
        <f>IF(L49="","選択してください",TRUE)</f>
        <v>選択してください</v>
      </c>
      <c r="N49" s="70"/>
    </row>
    <row r="50" spans="2:17" ht="31.5" customHeight="1">
      <c r="B50" s="113"/>
      <c r="C50" s="309" t="s">
        <v>132</v>
      </c>
      <c r="D50" s="309"/>
      <c r="E50" s="309"/>
      <c r="F50" s="310"/>
      <c r="G50" s="383"/>
      <c r="H50" s="383"/>
      <c r="I50" s="384"/>
      <c r="J50" s="385"/>
      <c r="L50" s="58" t="s">
        <v>50</v>
      </c>
      <c r="M50" s="71" t="str">
        <f>IF(G50="","備蓄医療用医薬品数を入力してください",TRUE)</f>
        <v>備蓄医療用医薬品数を入力してください</v>
      </c>
      <c r="N50" s="70"/>
    </row>
    <row r="51" spans="2:17" ht="31.5" customHeight="1" thickBot="1">
      <c r="B51" s="82"/>
      <c r="C51" s="386" t="s">
        <v>133</v>
      </c>
      <c r="D51" s="386"/>
      <c r="E51" s="386"/>
      <c r="F51" s="387"/>
      <c r="G51" s="388"/>
      <c r="H51" s="389"/>
      <c r="I51" s="390"/>
      <c r="J51" s="391"/>
      <c r="M51" s="71" t="str">
        <f>IF(G51="","要指導医薬品及び一般用医薬品の合計品目数",TRUE)</f>
        <v>要指導医薬品及び一般用医薬品の合計品目数</v>
      </c>
      <c r="N51" s="70"/>
    </row>
    <row r="52" spans="2:17" ht="31.5" customHeight="1" thickBot="1">
      <c r="B52" s="87" t="s">
        <v>134</v>
      </c>
      <c r="C52" s="112"/>
      <c r="D52" s="111"/>
      <c r="E52" s="111"/>
      <c r="F52" s="110"/>
      <c r="G52" s="392" t="s">
        <v>135</v>
      </c>
      <c r="H52" s="393"/>
      <c r="I52" s="393" t="s">
        <v>136</v>
      </c>
      <c r="J52" s="394"/>
      <c r="L52" s="58">
        <v>0</v>
      </c>
      <c r="M52" s="71" t="b">
        <f>IF(L52="","選択してください",TRUE)</f>
        <v>1</v>
      </c>
      <c r="N52" s="70"/>
    </row>
    <row r="53" spans="2:17" ht="30.75" customHeight="1">
      <c r="B53" s="395" t="s">
        <v>212</v>
      </c>
      <c r="C53" s="396"/>
      <c r="D53" s="396"/>
      <c r="E53" s="396"/>
      <c r="F53" s="397"/>
      <c r="G53" s="109" t="s">
        <v>137</v>
      </c>
      <c r="H53" s="103" t="s">
        <v>138</v>
      </c>
      <c r="I53" s="103" t="s">
        <v>139</v>
      </c>
      <c r="J53" s="108" t="s">
        <v>140</v>
      </c>
      <c r="L53" s="58">
        <v>0</v>
      </c>
      <c r="M53" s="71" t="b">
        <f>IF(L53="","選択してください",TRUE)</f>
        <v>1</v>
      </c>
      <c r="N53" s="70"/>
    </row>
    <row r="54" spans="2:17" ht="32.1" customHeight="1">
      <c r="B54" s="80"/>
      <c r="C54" s="293" t="s">
        <v>141</v>
      </c>
      <c r="D54" s="293"/>
      <c r="E54" s="293"/>
      <c r="F54" s="293"/>
      <c r="G54" s="325" t="s">
        <v>142</v>
      </c>
      <c r="H54" s="326"/>
      <c r="I54" s="398" t="s">
        <v>106</v>
      </c>
      <c r="J54" s="399"/>
      <c r="M54" s="71" t="str">
        <f>IF(L54="","選択してください",TRUE)</f>
        <v>選択してください</v>
      </c>
      <c r="N54" s="70"/>
    </row>
    <row r="55" spans="2:17" ht="35.25" customHeight="1">
      <c r="B55" s="80"/>
      <c r="C55" s="400" t="s">
        <v>143</v>
      </c>
      <c r="D55" s="401"/>
      <c r="E55" s="288"/>
      <c r="F55" s="402"/>
      <c r="G55" s="107" t="s">
        <v>144</v>
      </c>
      <c r="H55" s="106"/>
      <c r="I55" s="403"/>
      <c r="J55" s="404"/>
      <c r="K55" s="58" t="b">
        <f>IF($E$55="",FALSE,TRUE)</f>
        <v>0</v>
      </c>
      <c r="L55" s="58" t="b">
        <f>IF($H$55="",FALSE,TRUE)</f>
        <v>0</v>
      </c>
      <c r="M55" s="71" t="str">
        <f>IF(L54=1,"入力不要です",IF(AND(K55=FALSE,L55=FALSE),"新指標及びカットオフ値の割合を入力してください",IF(AND(K55=FALSE,L55=TRUE),"新指標の割合を入力してください",IF(AND(K55=TRUE,L55=FALSE),"カットオフ値の割合を入力してください",TRUE))))</f>
        <v>新指標及びカットオフ値の割合を入力してください</v>
      </c>
      <c r="N55" s="70"/>
    </row>
    <row r="56" spans="2:17" ht="31.5" customHeight="1">
      <c r="B56" s="82"/>
      <c r="C56" s="293" t="s">
        <v>145</v>
      </c>
      <c r="D56" s="293"/>
      <c r="E56" s="293"/>
      <c r="F56" s="293"/>
      <c r="G56" s="372" t="s">
        <v>142</v>
      </c>
      <c r="H56" s="373"/>
      <c r="I56" s="373" t="s">
        <v>106</v>
      </c>
      <c r="J56" s="374"/>
      <c r="M56" s="71" t="str">
        <f>IF($L$54=1,"選択不要です",IF(L56="","選択してください",TRUE))</f>
        <v>選択してください</v>
      </c>
      <c r="N56" s="70"/>
    </row>
    <row r="57" spans="2:17" ht="52.5" customHeight="1" thickBot="1">
      <c r="B57" s="105"/>
      <c r="C57" s="386" t="s">
        <v>146</v>
      </c>
      <c r="D57" s="386"/>
      <c r="E57" s="386"/>
      <c r="F57" s="387"/>
      <c r="G57" s="410" t="s">
        <v>142</v>
      </c>
      <c r="H57" s="411"/>
      <c r="I57" s="412" t="s">
        <v>147</v>
      </c>
      <c r="J57" s="413"/>
      <c r="M57" s="71" t="str">
        <f>IF($L$54=1,"選択不要です",IF(L57="","選択してください",TRUE))</f>
        <v>選択してください</v>
      </c>
      <c r="N57" s="70"/>
    </row>
    <row r="58" spans="2:17" ht="43.5" customHeight="1">
      <c r="B58" s="414" t="s">
        <v>213</v>
      </c>
      <c r="C58" s="415"/>
      <c r="D58" s="415"/>
      <c r="E58" s="415"/>
      <c r="F58" s="416"/>
      <c r="G58" s="104" t="s">
        <v>148</v>
      </c>
      <c r="H58" s="103" t="s">
        <v>149</v>
      </c>
      <c r="I58" s="102" t="s">
        <v>136</v>
      </c>
      <c r="J58" s="101"/>
      <c r="M58" s="71" t="str">
        <f>IF(L58="","選択してください",TRUE)</f>
        <v>選択してください</v>
      </c>
      <c r="N58" s="70"/>
      <c r="O58" s="59"/>
      <c r="P58" s="59"/>
      <c r="Q58" s="59"/>
    </row>
    <row r="59" spans="2:17" ht="43.5" customHeight="1">
      <c r="B59" s="417" t="s">
        <v>150</v>
      </c>
      <c r="C59" s="418"/>
      <c r="D59" s="418"/>
      <c r="E59" s="418"/>
      <c r="F59" s="419"/>
      <c r="G59" s="420" t="s">
        <v>151</v>
      </c>
      <c r="H59" s="398"/>
      <c r="I59" s="326" t="s">
        <v>152</v>
      </c>
      <c r="J59" s="374"/>
      <c r="K59" s="59"/>
      <c r="L59" s="59"/>
      <c r="M59" s="71" t="b">
        <f>IF(AND(L58=2,K59=FALSE,L59=FALSE),"適合する施設要件にチェックを入れてください",TRUE)</f>
        <v>1</v>
      </c>
      <c r="N59" s="70"/>
    </row>
    <row r="60" spans="2:17" ht="43.5" customHeight="1">
      <c r="B60" s="421" t="s">
        <v>153</v>
      </c>
      <c r="C60" s="422"/>
      <c r="D60" s="422"/>
      <c r="E60" s="422"/>
      <c r="F60" s="423"/>
      <c r="G60" s="313"/>
      <c r="H60" s="434"/>
      <c r="I60" s="424"/>
      <c r="J60" s="425"/>
      <c r="M60" s="71" t="str">
        <f>IF(G60="","医療用麻薬の備蓄品目数を入力してください",TRUE)</f>
        <v>医療用麻薬の備蓄品目数を入力してください</v>
      </c>
      <c r="N60" s="70"/>
    </row>
    <row r="61" spans="2:17" ht="35.1" customHeight="1">
      <c r="B61" s="426" t="s">
        <v>214</v>
      </c>
      <c r="C61" s="427"/>
      <c r="D61" s="427"/>
      <c r="E61" s="427"/>
      <c r="F61" s="428"/>
      <c r="G61" s="97" t="s">
        <v>154</v>
      </c>
      <c r="H61" s="293" t="s">
        <v>155</v>
      </c>
      <c r="I61" s="294"/>
      <c r="J61" s="100"/>
      <c r="M61" s="71" t="str">
        <f>IF(J61="","算定回数を入力してください",TRUE)</f>
        <v>算定回数を入力してください</v>
      </c>
      <c r="N61" s="70"/>
    </row>
    <row r="62" spans="2:17" ht="35.1" customHeight="1">
      <c r="B62" s="429"/>
      <c r="C62" s="356"/>
      <c r="D62" s="356"/>
      <c r="E62" s="356"/>
      <c r="F62" s="430"/>
      <c r="G62" s="99" t="s">
        <v>156</v>
      </c>
      <c r="H62" s="315" t="s">
        <v>157</v>
      </c>
      <c r="I62" s="316"/>
      <c r="J62" s="98"/>
      <c r="M62" s="71" t="str">
        <f>IF(J62="","実施患者数を入力してください",TRUE)</f>
        <v>実施患者数を入力してください</v>
      </c>
      <c r="N62" s="70"/>
    </row>
    <row r="63" spans="2:17" ht="35.1" customHeight="1">
      <c r="B63" s="421" t="s">
        <v>158</v>
      </c>
      <c r="C63" s="422"/>
      <c r="D63" s="422"/>
      <c r="E63" s="422"/>
      <c r="F63" s="423"/>
      <c r="G63" s="97" t="s">
        <v>154</v>
      </c>
      <c r="H63" s="293" t="s">
        <v>159</v>
      </c>
      <c r="I63" s="294"/>
      <c r="J63" s="96"/>
      <c r="M63" s="71" t="str">
        <f>IF(J63="","算定回数を入力してください",TRUE)</f>
        <v>算定回数を入力してください</v>
      </c>
      <c r="N63" s="70"/>
    </row>
    <row r="64" spans="2:17" ht="35.1" customHeight="1" thickBot="1">
      <c r="B64" s="431"/>
      <c r="C64" s="432"/>
      <c r="D64" s="432"/>
      <c r="E64" s="432"/>
      <c r="F64" s="433"/>
      <c r="G64" s="95" t="s">
        <v>160</v>
      </c>
      <c r="H64" s="375" t="s">
        <v>157</v>
      </c>
      <c r="I64" s="376"/>
      <c r="J64" s="94"/>
      <c r="M64" s="71" t="str">
        <f>IF(J64="","実施患者数を入力してください",TRUE)</f>
        <v>実施患者数を入力してください</v>
      </c>
      <c r="N64" s="70"/>
    </row>
    <row r="65" spans="1:24" ht="30" customHeight="1">
      <c r="B65" s="446" t="s">
        <v>161</v>
      </c>
      <c r="C65" s="447"/>
      <c r="D65" s="447"/>
      <c r="E65" s="447"/>
      <c r="F65" s="448"/>
      <c r="G65" s="405" t="s">
        <v>135</v>
      </c>
      <c r="H65" s="406"/>
      <c r="I65" s="406" t="s">
        <v>136</v>
      </c>
      <c r="J65" s="439"/>
      <c r="L65" s="58">
        <v>0</v>
      </c>
      <c r="M65" s="71" t="str">
        <f>IF(L65="","選択してください","TRUE")</f>
        <v>TRUE</v>
      </c>
      <c r="N65" s="70"/>
    </row>
    <row r="66" spans="1:24" ht="35.1" customHeight="1" thickBot="1">
      <c r="B66" s="80"/>
      <c r="C66" s="293" t="s">
        <v>162</v>
      </c>
      <c r="D66" s="293"/>
      <c r="E66" s="293"/>
      <c r="F66" s="294"/>
      <c r="G66" s="325" t="s">
        <v>85</v>
      </c>
      <c r="H66" s="326"/>
      <c r="I66" s="326" t="s">
        <v>96</v>
      </c>
      <c r="J66" s="374"/>
      <c r="K66" s="93" t="str">
        <f>IF((AND(L65=1,L66=2)),"エラー","")</f>
        <v/>
      </c>
      <c r="L66" s="58">
        <v>0</v>
      </c>
      <c r="M66" s="71" t="str">
        <f>IF(K66="エラー","「加算の届出状況を再確認してください。」",IF(L66="","選択してください","TRUE"))</f>
        <v>TRUE</v>
      </c>
      <c r="N66" s="70"/>
    </row>
    <row r="67" spans="1:24" ht="30" customHeight="1">
      <c r="B67" s="446" t="s">
        <v>163</v>
      </c>
      <c r="C67" s="447"/>
      <c r="D67" s="447"/>
      <c r="E67" s="447"/>
      <c r="F67" s="448"/>
      <c r="G67" s="405" t="s">
        <v>164</v>
      </c>
      <c r="H67" s="406"/>
      <c r="I67" s="407" t="s">
        <v>136</v>
      </c>
      <c r="J67" s="408"/>
      <c r="K67" s="58" t="s">
        <v>125</v>
      </c>
      <c r="L67" s="58">
        <v>0</v>
      </c>
      <c r="M67" s="71" t="str">
        <f>IF(L67="","選択してください","")</f>
        <v/>
      </c>
      <c r="N67" s="70"/>
    </row>
    <row r="68" spans="1:24" ht="24.95" customHeight="1">
      <c r="B68" s="92"/>
      <c r="C68" s="311" t="s">
        <v>165</v>
      </c>
      <c r="D68" s="378"/>
      <c r="E68" s="378"/>
      <c r="F68" s="409"/>
      <c r="G68" s="372" t="s">
        <v>166</v>
      </c>
      <c r="H68" s="373"/>
      <c r="I68" s="326" t="s">
        <v>167</v>
      </c>
      <c r="J68" s="374"/>
      <c r="L68" s="58">
        <v>0</v>
      </c>
      <c r="M68" s="71" t="b">
        <f>IF(L68="","選択してください",TRUE)</f>
        <v>1</v>
      </c>
      <c r="N68" s="70"/>
    </row>
    <row r="69" spans="1:24" ht="24.95" customHeight="1" thickBot="1">
      <c r="B69" s="91"/>
      <c r="C69" s="375" t="s">
        <v>168</v>
      </c>
      <c r="D69" s="440"/>
      <c r="E69" s="440"/>
      <c r="F69" s="441"/>
      <c r="G69" s="90" t="s">
        <v>169</v>
      </c>
      <c r="H69" s="90" t="s">
        <v>170</v>
      </c>
      <c r="I69" s="89" t="s">
        <v>171</v>
      </c>
      <c r="J69" s="88"/>
      <c r="M69" s="71" t="str">
        <f>IF(AND(P69=FALSE,Q69=FALSE,R69=FALSE),"無菌製剤処理を行うための設備にチェックを入れてください",TRUE)</f>
        <v>無菌製剤処理を行うための設備にチェックを入れてください</v>
      </c>
      <c r="N69" s="70"/>
    </row>
    <row r="70" spans="1:24" ht="30" customHeight="1">
      <c r="B70" s="87" t="s">
        <v>172</v>
      </c>
      <c r="C70" s="85"/>
      <c r="D70" s="85"/>
      <c r="E70" s="85"/>
      <c r="F70" s="85"/>
      <c r="G70" s="85"/>
      <c r="H70" s="86"/>
      <c r="I70" s="85"/>
      <c r="J70" s="84"/>
      <c r="M70" s="83"/>
      <c r="N70" s="70"/>
      <c r="P70" s="58" t="s">
        <v>50</v>
      </c>
    </row>
    <row r="71" spans="1:24" ht="35.1" customHeight="1">
      <c r="B71" s="82"/>
      <c r="C71" s="442" t="s">
        <v>173</v>
      </c>
      <c r="D71" s="442"/>
      <c r="E71" s="442"/>
      <c r="F71" s="443"/>
      <c r="G71" s="372" t="s">
        <v>135</v>
      </c>
      <c r="H71" s="373"/>
      <c r="I71" s="444" t="s">
        <v>136</v>
      </c>
      <c r="J71" s="445"/>
      <c r="M71" s="71" t="str">
        <f>IF(L71="","選択してください",TRUE)</f>
        <v>選択してください</v>
      </c>
      <c r="N71" s="70"/>
    </row>
    <row r="72" spans="1:24" ht="35.1" customHeight="1">
      <c r="B72" s="80"/>
      <c r="C72" s="293" t="s">
        <v>174</v>
      </c>
      <c r="D72" s="293"/>
      <c r="E72" s="293"/>
      <c r="F72" s="293"/>
      <c r="G72" s="325" t="s">
        <v>142</v>
      </c>
      <c r="H72" s="326"/>
      <c r="I72" s="398" t="s">
        <v>106</v>
      </c>
      <c r="J72" s="399"/>
      <c r="M72" s="71" t="str">
        <f>IF(L72="","選択してください",TRUE)</f>
        <v>選択してください</v>
      </c>
      <c r="N72" s="70"/>
    </row>
    <row r="73" spans="1:24" ht="35.1" customHeight="1">
      <c r="B73" s="81"/>
      <c r="C73" s="293" t="s">
        <v>175</v>
      </c>
      <c r="D73" s="293"/>
      <c r="E73" s="293"/>
      <c r="F73" s="294"/>
      <c r="G73" s="326" t="s">
        <v>176</v>
      </c>
      <c r="H73" s="326"/>
      <c r="I73" s="398" t="s">
        <v>106</v>
      </c>
      <c r="J73" s="399"/>
      <c r="M73" s="71" t="str">
        <f>IF(L72=1,"選択不要です",IF(L73="","選択してください",TRUE))</f>
        <v>選択してください</v>
      </c>
      <c r="N73" s="70"/>
    </row>
    <row r="74" spans="1:24" ht="42.75" customHeight="1" thickBot="1">
      <c r="B74" s="80"/>
      <c r="C74" s="293" t="s">
        <v>177</v>
      </c>
      <c r="D74" s="293"/>
      <c r="E74" s="293"/>
      <c r="F74" s="79" t="s">
        <v>178</v>
      </c>
      <c r="G74" s="78"/>
      <c r="H74" s="77" t="s">
        <v>179</v>
      </c>
      <c r="I74" s="171"/>
      <c r="J74" s="76"/>
      <c r="M74" s="71" t="str">
        <f>IF(OR(L72=1,L73=1),"入力不要です",IF(G74="","手帳を提示した患者の算定割合の年間平均を入力してください",IF(AND(G74&lt;50,G74&gt;0,I74=""),"直近３ヶ月の平均を入力してください",TRUE)))</f>
        <v>手帳を提示した患者の算定割合の年間平均を入力してください</v>
      </c>
      <c r="N74" s="70"/>
    </row>
    <row r="75" spans="1:24" ht="30" customHeight="1">
      <c r="B75" s="75" t="s">
        <v>180</v>
      </c>
      <c r="C75" s="438" t="s">
        <v>181</v>
      </c>
      <c r="D75" s="438"/>
      <c r="E75" s="438"/>
      <c r="F75" s="438"/>
      <c r="G75" s="405" t="s">
        <v>182</v>
      </c>
      <c r="H75" s="406"/>
      <c r="I75" s="406" t="s">
        <v>183</v>
      </c>
      <c r="J75" s="439"/>
      <c r="K75" s="58" t="s">
        <v>125</v>
      </c>
      <c r="M75" s="71" t="str">
        <f>IF(L75="","選択してください",TRUE)</f>
        <v>選択してください</v>
      </c>
      <c r="N75" s="70"/>
      <c r="O75" s="74"/>
    </row>
    <row r="76" spans="1:24" ht="35.1" customHeight="1">
      <c r="B76" s="449" t="s">
        <v>184</v>
      </c>
      <c r="C76" s="309"/>
      <c r="D76" s="309"/>
      <c r="E76" s="450"/>
      <c r="F76" s="453" t="s">
        <v>206</v>
      </c>
      <c r="G76" s="418"/>
      <c r="H76" s="418"/>
      <c r="I76" s="419"/>
      <c r="J76" s="73"/>
      <c r="K76" s="58" t="s">
        <v>125</v>
      </c>
      <c r="M76" s="71" t="str" cm="1">
        <f t="array" ref="M76">_xlfn.IFS(L75=2,"入力不要です",L75=1,IF(J76="","全保険薬剤師の数を入力してください",TRUE),L75="","")</f>
        <v/>
      </c>
      <c r="N76" s="70"/>
    </row>
    <row r="77" spans="1:24" ht="35.1" customHeight="1" thickBot="1">
      <c r="B77" s="451"/>
      <c r="C77" s="375"/>
      <c r="D77" s="375"/>
      <c r="E77" s="452"/>
      <c r="F77" s="454" t="s">
        <v>185</v>
      </c>
      <c r="G77" s="363"/>
      <c r="H77" s="363"/>
      <c r="I77" s="364"/>
      <c r="J77" s="72"/>
      <c r="M77" s="71" t="str" cm="1">
        <f t="array" ref="M77">_xlfn.IFS(L75=2,"入力不要です",L75=1,IF(J77="","かかりつけ薬剤師指導料等に関する業務を行う保険薬剤師の数を入力してください",IF(J76&lt;J77,"全保険薬剤師の数より大きい数値です",TRUE)),L75="","")</f>
        <v/>
      </c>
      <c r="N77" s="70"/>
    </row>
    <row r="78" spans="1:24">
      <c r="A78" s="69"/>
      <c r="B78" s="69" t="s">
        <v>186</v>
      </c>
      <c r="C78" s="69"/>
      <c r="D78" s="69"/>
      <c r="E78" s="69"/>
      <c r="F78" s="69"/>
      <c r="G78" s="69"/>
      <c r="H78" s="69"/>
      <c r="I78" s="69"/>
      <c r="J78" s="69"/>
      <c r="K78" s="69"/>
    </row>
    <row r="79" spans="1:24" ht="30" customHeight="1">
      <c r="A79" s="63">
        <v>1</v>
      </c>
      <c r="B79" s="435" t="s">
        <v>215</v>
      </c>
      <c r="C79" s="435"/>
      <c r="D79" s="435"/>
      <c r="E79" s="435"/>
      <c r="F79" s="435"/>
      <c r="G79" s="435"/>
      <c r="H79" s="435"/>
      <c r="I79" s="435"/>
      <c r="J79" s="435"/>
      <c r="K79" s="68"/>
      <c r="L79" s="60"/>
      <c r="M79" s="61"/>
      <c r="N79" s="60"/>
      <c r="O79" s="60"/>
      <c r="P79" s="60"/>
      <c r="Q79" s="60"/>
      <c r="R79" s="60"/>
      <c r="S79" s="60"/>
      <c r="T79" s="60"/>
      <c r="U79" s="60"/>
      <c r="V79" s="60"/>
      <c r="W79" s="60"/>
      <c r="X79" s="60"/>
    </row>
    <row r="80" spans="1:24" ht="15" customHeight="1">
      <c r="A80" s="63">
        <v>2</v>
      </c>
      <c r="B80" s="455" t="s">
        <v>187</v>
      </c>
      <c r="C80" s="455"/>
      <c r="D80" s="455"/>
      <c r="E80" s="455"/>
      <c r="F80" s="455"/>
      <c r="G80" s="455"/>
      <c r="H80" s="455"/>
      <c r="I80" s="455"/>
      <c r="J80" s="455"/>
    </row>
    <row r="81" spans="1:14" ht="15" customHeight="1">
      <c r="A81" s="63">
        <v>3</v>
      </c>
      <c r="B81" s="456" t="s">
        <v>216</v>
      </c>
      <c r="C81" s="456"/>
      <c r="D81" s="456"/>
      <c r="E81" s="456"/>
      <c r="F81" s="456"/>
      <c r="G81" s="456"/>
      <c r="H81" s="456"/>
      <c r="I81" s="456"/>
      <c r="J81" s="456"/>
      <c r="K81" s="63"/>
    </row>
    <row r="82" spans="1:14" ht="15" customHeight="1">
      <c r="A82" s="63">
        <v>4</v>
      </c>
      <c r="B82" s="435" t="s">
        <v>188</v>
      </c>
      <c r="C82" s="435"/>
      <c r="D82" s="435"/>
      <c r="E82" s="435"/>
      <c r="F82" s="435"/>
      <c r="G82" s="435"/>
      <c r="H82" s="435"/>
      <c r="I82" s="435"/>
      <c r="J82" s="435"/>
      <c r="K82" s="64"/>
      <c r="L82" s="60"/>
      <c r="M82" s="61"/>
      <c r="N82" s="60"/>
    </row>
    <row r="83" spans="1:14" ht="50.25" customHeight="1">
      <c r="A83" s="63">
        <v>5</v>
      </c>
      <c r="B83" s="435" t="s">
        <v>217</v>
      </c>
      <c r="C83" s="435"/>
      <c r="D83" s="435"/>
      <c r="E83" s="435"/>
      <c r="F83" s="435"/>
      <c r="G83" s="435"/>
      <c r="H83" s="435"/>
      <c r="I83" s="435"/>
      <c r="J83" s="435"/>
      <c r="K83" s="63" t="s">
        <v>125</v>
      </c>
    </row>
    <row r="84" spans="1:14" ht="66" customHeight="1">
      <c r="A84" s="63">
        <v>6</v>
      </c>
      <c r="B84" s="435" t="s">
        <v>218</v>
      </c>
      <c r="C84" s="435"/>
      <c r="D84" s="435"/>
      <c r="E84" s="435"/>
      <c r="F84" s="435"/>
      <c r="G84" s="435"/>
      <c r="H84" s="435"/>
      <c r="I84" s="435"/>
      <c r="J84" s="435"/>
      <c r="K84" s="67" t="s">
        <v>125</v>
      </c>
    </row>
    <row r="85" spans="1:14" ht="30" customHeight="1">
      <c r="A85" s="63">
        <v>7</v>
      </c>
      <c r="B85" s="435" t="s">
        <v>219</v>
      </c>
      <c r="C85" s="435"/>
      <c r="D85" s="435"/>
      <c r="E85" s="435"/>
      <c r="F85" s="435"/>
      <c r="G85" s="435"/>
      <c r="H85" s="435"/>
      <c r="I85" s="435"/>
      <c r="J85" s="435"/>
      <c r="K85" s="64"/>
      <c r="L85" s="60"/>
      <c r="M85" s="61"/>
      <c r="N85" s="60"/>
    </row>
    <row r="86" spans="1:14" ht="22.5" customHeight="1">
      <c r="A86" s="63">
        <v>8</v>
      </c>
      <c r="B86" s="435" t="s">
        <v>220</v>
      </c>
      <c r="C86" s="435"/>
      <c r="D86" s="435"/>
      <c r="E86" s="435"/>
      <c r="F86" s="435"/>
      <c r="G86" s="435"/>
      <c r="H86" s="435"/>
      <c r="I86" s="435"/>
      <c r="J86" s="435"/>
      <c r="K86" s="64"/>
      <c r="L86" s="60"/>
      <c r="M86" s="61"/>
      <c r="N86" s="60"/>
    </row>
    <row r="87" spans="1:14" ht="15" customHeight="1">
      <c r="A87" s="63">
        <v>9</v>
      </c>
      <c r="B87" s="435" t="s">
        <v>221</v>
      </c>
      <c r="C87" s="435"/>
      <c r="D87" s="435"/>
      <c r="E87" s="435"/>
      <c r="F87" s="435"/>
      <c r="G87" s="435"/>
      <c r="H87" s="435"/>
      <c r="I87" s="435"/>
      <c r="J87" s="435"/>
      <c r="K87" s="64"/>
      <c r="L87" s="60"/>
      <c r="M87" s="61"/>
      <c r="N87" s="60"/>
    </row>
    <row r="88" spans="1:14" ht="30" customHeight="1">
      <c r="A88" s="63">
        <v>10</v>
      </c>
      <c r="B88" s="435" t="s">
        <v>189</v>
      </c>
      <c r="C88" s="435"/>
      <c r="D88" s="435"/>
      <c r="E88" s="435"/>
      <c r="F88" s="435"/>
      <c r="G88" s="435"/>
      <c r="H88" s="435"/>
      <c r="I88" s="435"/>
      <c r="J88" s="435"/>
      <c r="K88" s="66"/>
    </row>
    <row r="89" spans="1:14" ht="101.25" customHeight="1">
      <c r="A89" s="63">
        <v>11</v>
      </c>
      <c r="B89" s="435" t="s">
        <v>222</v>
      </c>
      <c r="C89" s="435"/>
      <c r="D89" s="435"/>
      <c r="E89" s="435"/>
      <c r="F89" s="435"/>
      <c r="G89" s="435"/>
      <c r="H89" s="435"/>
      <c r="I89" s="435"/>
      <c r="J89" s="435"/>
      <c r="K89" s="60" t="s">
        <v>125</v>
      </c>
      <c r="M89" s="61"/>
      <c r="N89" s="60"/>
    </row>
    <row r="90" spans="1:14" ht="69.95" customHeight="1">
      <c r="A90" s="65"/>
      <c r="B90" s="435" t="s">
        <v>190</v>
      </c>
      <c r="C90" s="435"/>
      <c r="D90" s="435"/>
      <c r="E90" s="435"/>
      <c r="F90" s="435"/>
      <c r="G90" s="435"/>
      <c r="H90" s="435"/>
      <c r="I90" s="435"/>
      <c r="J90" s="435"/>
      <c r="K90" s="64"/>
      <c r="L90" s="60"/>
      <c r="M90" s="61"/>
      <c r="N90" s="60"/>
    </row>
    <row r="91" spans="1:14" ht="44.25" customHeight="1">
      <c r="A91" s="63">
        <v>12</v>
      </c>
      <c r="B91" s="435" t="s">
        <v>223</v>
      </c>
      <c r="C91" s="435"/>
      <c r="D91" s="435"/>
      <c r="E91" s="435"/>
      <c r="F91" s="435"/>
      <c r="G91" s="435"/>
      <c r="H91" s="435"/>
      <c r="I91" s="435"/>
      <c r="J91" s="435"/>
      <c r="K91" s="64"/>
      <c r="L91" s="60"/>
      <c r="M91" s="61"/>
      <c r="N91" s="60"/>
    </row>
    <row r="92" spans="1:14" ht="69.95" customHeight="1">
      <c r="A92" s="63">
        <v>13</v>
      </c>
      <c r="B92" s="435" t="s">
        <v>224</v>
      </c>
      <c r="C92" s="435"/>
      <c r="D92" s="435"/>
      <c r="E92" s="435"/>
      <c r="F92" s="435"/>
      <c r="G92" s="435"/>
      <c r="H92" s="435"/>
      <c r="I92" s="435"/>
      <c r="J92" s="435"/>
      <c r="K92" s="64"/>
      <c r="L92" s="60"/>
      <c r="M92" s="61"/>
      <c r="N92" s="60"/>
    </row>
    <row r="93" spans="1:14" ht="26.25" customHeight="1">
      <c r="A93" s="63">
        <v>14</v>
      </c>
      <c r="B93" s="435" t="s">
        <v>225</v>
      </c>
      <c r="C93" s="435"/>
      <c r="D93" s="435"/>
      <c r="E93" s="435"/>
      <c r="F93" s="435"/>
      <c r="G93" s="435"/>
      <c r="H93" s="435"/>
      <c r="I93" s="435"/>
      <c r="J93" s="435"/>
      <c r="K93" s="64"/>
      <c r="L93" s="60"/>
      <c r="M93" s="61"/>
      <c r="N93" s="60"/>
    </row>
    <row r="94" spans="1:14" ht="30" customHeight="1">
      <c r="A94" s="63">
        <v>15</v>
      </c>
      <c r="B94" s="435" t="s">
        <v>226</v>
      </c>
      <c r="C94" s="435"/>
      <c r="D94" s="435"/>
      <c r="E94" s="435"/>
      <c r="F94" s="435"/>
      <c r="G94" s="435"/>
      <c r="H94" s="435"/>
      <c r="I94" s="435"/>
      <c r="J94" s="435"/>
      <c r="K94" s="59"/>
    </row>
    <row r="95" spans="1:14" ht="150" customHeight="1">
      <c r="A95" s="63">
        <v>16</v>
      </c>
      <c r="B95" s="435" t="s">
        <v>227</v>
      </c>
      <c r="C95" s="435"/>
      <c r="D95" s="435"/>
      <c r="E95" s="435"/>
      <c r="F95" s="435"/>
      <c r="G95" s="435"/>
      <c r="H95" s="435"/>
      <c r="I95" s="435"/>
      <c r="J95" s="435"/>
      <c r="K95" s="59"/>
      <c r="L95" s="58" t="s">
        <v>50</v>
      </c>
    </row>
    <row r="96" spans="1:14" ht="139.5" customHeight="1">
      <c r="A96" s="63">
        <v>17</v>
      </c>
      <c r="B96" s="435" t="s">
        <v>231</v>
      </c>
      <c r="C96" s="435"/>
      <c r="D96" s="435"/>
      <c r="E96" s="435"/>
      <c r="F96" s="435"/>
      <c r="G96" s="435"/>
      <c r="H96" s="435"/>
      <c r="I96" s="435"/>
      <c r="J96" s="435"/>
      <c r="K96" s="63"/>
    </row>
    <row r="97" spans="9:13" s="60" customFormat="1" ht="10.5" customHeight="1">
      <c r="I97" s="62"/>
      <c r="J97" s="62"/>
      <c r="M97" s="61"/>
    </row>
    <row r="116" ht="12.75" customHeight="1"/>
  </sheetData>
  <mergeCells count="174">
    <mergeCell ref="B82:J82"/>
    <mergeCell ref="B83:J83"/>
    <mergeCell ref="B84:J84"/>
    <mergeCell ref="B85:J85"/>
    <mergeCell ref="B87:J87"/>
    <mergeCell ref="B88:J88"/>
    <mergeCell ref="I72:J72"/>
    <mergeCell ref="B93:J93"/>
    <mergeCell ref="B95:J95"/>
    <mergeCell ref="B86:J86"/>
    <mergeCell ref="C73:F73"/>
    <mergeCell ref="G73:H73"/>
    <mergeCell ref="I73:J73"/>
    <mergeCell ref="B76:E77"/>
    <mergeCell ref="F76:I76"/>
    <mergeCell ref="F77:I77"/>
    <mergeCell ref="B79:J79"/>
    <mergeCell ref="B80:J80"/>
    <mergeCell ref="B81:J81"/>
    <mergeCell ref="B96:J96"/>
    <mergeCell ref="H26:I26"/>
    <mergeCell ref="B89:J89"/>
    <mergeCell ref="B90:J90"/>
    <mergeCell ref="B91:J91"/>
    <mergeCell ref="B92:J92"/>
    <mergeCell ref="B94:J94"/>
    <mergeCell ref="C74:E74"/>
    <mergeCell ref="C75:F75"/>
    <mergeCell ref="G75:H75"/>
    <mergeCell ref="I75:J75"/>
    <mergeCell ref="C69:F69"/>
    <mergeCell ref="C71:F71"/>
    <mergeCell ref="G71:H71"/>
    <mergeCell ref="I71:J71"/>
    <mergeCell ref="C72:F72"/>
    <mergeCell ref="G72:H72"/>
    <mergeCell ref="B65:F65"/>
    <mergeCell ref="G65:H65"/>
    <mergeCell ref="I65:J65"/>
    <mergeCell ref="C66:F66"/>
    <mergeCell ref="G66:H66"/>
    <mergeCell ref="I66:J66"/>
    <mergeCell ref="B67:F67"/>
    <mergeCell ref="G67:H67"/>
    <mergeCell ref="I67:J67"/>
    <mergeCell ref="C68:F68"/>
    <mergeCell ref="G68:H68"/>
    <mergeCell ref="I68:J68"/>
    <mergeCell ref="C57:F57"/>
    <mergeCell ref="G57:H57"/>
    <mergeCell ref="I57:J57"/>
    <mergeCell ref="B58:F58"/>
    <mergeCell ref="B59:F59"/>
    <mergeCell ref="G59:H59"/>
    <mergeCell ref="I59:J59"/>
    <mergeCell ref="B60:F60"/>
    <mergeCell ref="I60:J60"/>
    <mergeCell ref="B61:F62"/>
    <mergeCell ref="H61:I61"/>
    <mergeCell ref="H62:I62"/>
    <mergeCell ref="B63:F64"/>
    <mergeCell ref="H63:I63"/>
    <mergeCell ref="H64:I64"/>
    <mergeCell ref="G60:H60"/>
    <mergeCell ref="C56:F56"/>
    <mergeCell ref="G56:H56"/>
    <mergeCell ref="I56:J56"/>
    <mergeCell ref="C47:F47"/>
    <mergeCell ref="G47:H47"/>
    <mergeCell ref="I47:J47"/>
    <mergeCell ref="B49:C49"/>
    <mergeCell ref="D49:E49"/>
    <mergeCell ref="I49:J49"/>
    <mergeCell ref="C50:F50"/>
    <mergeCell ref="G50:H50"/>
    <mergeCell ref="I50:J50"/>
    <mergeCell ref="C51:F51"/>
    <mergeCell ref="G51:H51"/>
    <mergeCell ref="I51:J51"/>
    <mergeCell ref="G52:H52"/>
    <mergeCell ref="I52:J52"/>
    <mergeCell ref="B53:F53"/>
    <mergeCell ref="C54:F54"/>
    <mergeCell ref="G54:H54"/>
    <mergeCell ref="I54:J54"/>
    <mergeCell ref="C55:D55"/>
    <mergeCell ref="E55:F55"/>
    <mergeCell ref="I55:J55"/>
    <mergeCell ref="B44:C44"/>
    <mergeCell ref="D44:E44"/>
    <mergeCell ref="B46:F46"/>
    <mergeCell ref="G46:H46"/>
    <mergeCell ref="I46:J46"/>
    <mergeCell ref="C38:J38"/>
    <mergeCell ref="C39:J39"/>
    <mergeCell ref="C40:F40"/>
    <mergeCell ref="G40:H40"/>
    <mergeCell ref="I40:J40"/>
    <mergeCell ref="C42:F42"/>
    <mergeCell ref="G42:H42"/>
    <mergeCell ref="I42:J42"/>
    <mergeCell ref="C41:F41"/>
    <mergeCell ref="G41:H41"/>
    <mergeCell ref="I41:J41"/>
    <mergeCell ref="E37:H37"/>
    <mergeCell ref="C27:G27"/>
    <mergeCell ref="C28:C37"/>
    <mergeCell ref="D28:G28"/>
    <mergeCell ref="H28:J28"/>
    <mergeCell ref="D29:G29"/>
    <mergeCell ref="D30:G30"/>
    <mergeCell ref="D31:F32"/>
    <mergeCell ref="G31:G32"/>
    <mergeCell ref="H31:I32"/>
    <mergeCell ref="D33:D37"/>
    <mergeCell ref="E33:H33"/>
    <mergeCell ref="E34:H34"/>
    <mergeCell ref="E35:H35"/>
    <mergeCell ref="E36:H36"/>
    <mergeCell ref="J31:J32"/>
    <mergeCell ref="H29:J29"/>
    <mergeCell ref="H30:J30"/>
    <mergeCell ref="G24:J24"/>
    <mergeCell ref="C19:F21"/>
    <mergeCell ref="G19:H19"/>
    <mergeCell ref="I19:J19"/>
    <mergeCell ref="G20:H20"/>
    <mergeCell ref="I20:J20"/>
    <mergeCell ref="G21:H21"/>
    <mergeCell ref="I21:J21"/>
    <mergeCell ref="B24:B26"/>
    <mergeCell ref="C24:C26"/>
    <mergeCell ref="D24:F24"/>
    <mergeCell ref="D25:F25"/>
    <mergeCell ref="D26:F26"/>
    <mergeCell ref="G25:J25"/>
    <mergeCell ref="C22:F22"/>
    <mergeCell ref="G22:H22"/>
    <mergeCell ref="I22:J22"/>
    <mergeCell ref="D23:F23"/>
    <mergeCell ref="G23:J23"/>
    <mergeCell ref="G16:H16"/>
    <mergeCell ref="I16:J16"/>
    <mergeCell ref="G17:H17"/>
    <mergeCell ref="I17:J17"/>
    <mergeCell ref="C18:F18"/>
    <mergeCell ref="G18:H18"/>
    <mergeCell ref="I18:J18"/>
    <mergeCell ref="O11:T11"/>
    <mergeCell ref="O12:T12"/>
    <mergeCell ref="B14:J14"/>
    <mergeCell ref="B15:C15"/>
    <mergeCell ref="D15:E15"/>
    <mergeCell ref="B16:B17"/>
    <mergeCell ref="C16:F17"/>
    <mergeCell ref="A2:K2"/>
    <mergeCell ref="B6:C6"/>
    <mergeCell ref="E6:F6"/>
    <mergeCell ref="G6:J6"/>
    <mergeCell ref="B7:C7"/>
    <mergeCell ref="E7:G7"/>
    <mergeCell ref="D9:E9"/>
    <mergeCell ref="B8:C9"/>
    <mergeCell ref="D8:G8"/>
    <mergeCell ref="H8:J9"/>
    <mergeCell ref="B10:F10"/>
    <mergeCell ref="G10:H10"/>
    <mergeCell ref="I10:J10"/>
    <mergeCell ref="B11:C11"/>
    <mergeCell ref="D11:E11"/>
    <mergeCell ref="G11:I11"/>
    <mergeCell ref="B12:C12"/>
    <mergeCell ref="D12:E12"/>
    <mergeCell ref="G12:I12"/>
  </mergeCells>
  <phoneticPr fontId="1"/>
  <conditionalFormatting sqref="G24:G25">
    <cfRule type="cellIs" dxfId="17" priority="22" operator="lessThan">
      <formula>0</formula>
    </cfRule>
  </conditionalFormatting>
  <conditionalFormatting sqref="D44">
    <cfRule type="expression" dxfId="16" priority="21">
      <formula>0</formula>
    </cfRule>
  </conditionalFormatting>
  <conditionalFormatting sqref="G74">
    <cfRule type="cellIs" dxfId="15" priority="19" operator="lessThan">
      <formula>0</formula>
    </cfRule>
    <cfRule type="cellIs" dxfId="14" priority="20" operator="greaterThan">
      <formula>100</formula>
    </cfRule>
  </conditionalFormatting>
  <conditionalFormatting sqref="G23:J23 G26:J26 G24:G25">
    <cfRule type="expression" dxfId="13" priority="18">
      <formula>$L$22=2</formula>
    </cfRule>
  </conditionalFormatting>
  <conditionalFormatting sqref="I33:J37">
    <cfRule type="expression" dxfId="12" priority="17">
      <formula>$L$31=1</formula>
    </cfRule>
  </conditionalFormatting>
  <conditionalFormatting sqref="H55 E55:F55 G56:J57">
    <cfRule type="expression" dxfId="11" priority="16">
      <formula>$L$54=1</formula>
    </cfRule>
  </conditionalFormatting>
  <conditionalFormatting sqref="G59:J59">
    <cfRule type="expression" dxfId="10" priority="14">
      <formula>$L$58=3</formula>
    </cfRule>
    <cfRule type="expression" dxfId="9" priority="15">
      <formula>$L$58=1</formula>
    </cfRule>
  </conditionalFormatting>
  <conditionalFormatting sqref="G68:J69">
    <cfRule type="expression" dxfId="8" priority="13">
      <formula>$L$67=2</formula>
    </cfRule>
  </conditionalFormatting>
  <conditionalFormatting sqref="G69:J69">
    <cfRule type="expression" dxfId="7" priority="12">
      <formula>$L$68=2</formula>
    </cfRule>
  </conditionalFormatting>
  <conditionalFormatting sqref="G73:J73 F74:H74">
    <cfRule type="expression" dxfId="6" priority="11">
      <formula>$L$72=1</formula>
    </cfRule>
  </conditionalFormatting>
  <conditionalFormatting sqref="J76:J77">
    <cfRule type="expression" dxfId="5" priority="10">
      <formula>$L$75=2</formula>
    </cfRule>
  </conditionalFormatting>
  <conditionalFormatting sqref="H28:J28 I33:J37 G31:J32 H29:H30">
    <cfRule type="expression" dxfId="4" priority="9">
      <formula>$L$27=2</formula>
    </cfRule>
  </conditionalFormatting>
  <conditionalFormatting sqref="G74">
    <cfRule type="expression" dxfId="3" priority="8">
      <formula>$L$73=1</formula>
    </cfRule>
  </conditionalFormatting>
  <conditionalFormatting sqref="I74">
    <cfRule type="expression" dxfId="2" priority="3">
      <formula>$L$72=1</formula>
    </cfRule>
  </conditionalFormatting>
  <conditionalFormatting sqref="I74">
    <cfRule type="expression" dxfId="1" priority="2">
      <formula>$L$73=1</formula>
    </cfRule>
  </conditionalFormatting>
  <conditionalFormatting sqref="I74">
    <cfRule type="expression" dxfId="0" priority="1">
      <formula>$G$74&gt;=50</formula>
    </cfRule>
  </conditionalFormatting>
  <dataValidations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colBreaks count="1" manualBreakCount="1">
    <brk id="10"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91138" r:id="rId5" name="Check Box 2">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91139" r:id="rId6" name="Check Box 3">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91140" r:id="rId7" name="Check Box 4">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91141" r:id="rId8" name="Check Box 5">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91142" r:id="rId9" name="Check Box 6">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91143" r:id="rId10" name="Check Box 7">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8</xdr:col>
                    <xdr:colOff>0</xdr:colOff>
                    <xdr:row>6</xdr:row>
                    <xdr:rowOff>0</xdr:rowOff>
                  </from>
                  <to>
                    <xdr:col>8</xdr:col>
                    <xdr:colOff>990600</xdr:colOff>
                    <xdr:row>7</xdr:row>
                    <xdr:rowOff>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9</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6" r:id="rId13" name="Group Box 10">
              <controlPr defaultSize="0" autoFill="0" autoPict="0">
                <anchor moveWithCells="1">
                  <from>
                    <xdr:col>8</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4</xdr:col>
                    <xdr:colOff>257175</xdr:colOff>
                    <xdr:row>7</xdr:row>
                    <xdr:rowOff>9525</xdr:rowOff>
                  </from>
                  <to>
                    <xdr:col>4</xdr:col>
                    <xdr:colOff>523875</xdr:colOff>
                    <xdr:row>8</xdr:row>
                    <xdr:rowOff>19050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5</xdr:col>
                    <xdr:colOff>361950</xdr:colOff>
                    <xdr:row>7</xdr:row>
                    <xdr:rowOff>9525</xdr:rowOff>
                  </from>
                  <to>
                    <xdr:col>5</xdr:col>
                    <xdr:colOff>638175</xdr:colOff>
                    <xdr:row>8</xdr:row>
                    <xdr:rowOff>19050</xdr:rowOff>
                  </to>
                </anchor>
              </controlPr>
            </control>
          </mc:Choice>
        </mc:AlternateContent>
        <mc:AlternateContent xmlns:mc="http://schemas.openxmlformats.org/markup-compatibility/2006">
          <mc:Choice Requires="x14">
            <control shapeId="91149" r:id="rId16" name="Option Button 13">
              <controlPr defaultSize="0" autoFill="0" autoLine="0" autoPict="0">
                <anchor moveWithCells="1">
                  <from>
                    <xdr:col>6</xdr:col>
                    <xdr:colOff>161925</xdr:colOff>
                    <xdr:row>7</xdr:row>
                    <xdr:rowOff>0</xdr:rowOff>
                  </from>
                  <to>
                    <xdr:col>6</xdr:col>
                    <xdr:colOff>400050</xdr:colOff>
                    <xdr:row>8</xdr:row>
                    <xdr:rowOff>9525</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4</xdr:col>
                    <xdr:colOff>0</xdr:colOff>
                    <xdr:row>7</xdr:row>
                    <xdr:rowOff>38100</xdr:rowOff>
                  </from>
                  <to>
                    <xdr:col>6</xdr:col>
                    <xdr:colOff>857250</xdr:colOff>
                    <xdr:row>7</xdr:row>
                    <xdr:rowOff>209550</xdr:rowOff>
                  </to>
                </anchor>
              </controlPr>
            </control>
          </mc:Choice>
        </mc:AlternateContent>
        <mc:AlternateContent xmlns:mc="http://schemas.openxmlformats.org/markup-compatibility/2006">
          <mc:Choice Requires="x14">
            <control shapeId="91151" r:id="rId18" name="Option Button 15">
              <controlPr defaultSize="0" autoFill="0" autoLine="0" autoPict="0">
                <anchor moveWithCells="1">
                  <from>
                    <xdr:col>1</xdr:col>
                    <xdr:colOff>38100</xdr:colOff>
                    <xdr:row>14</xdr:row>
                    <xdr:rowOff>57150</xdr:rowOff>
                  </from>
                  <to>
                    <xdr:col>2</xdr:col>
                    <xdr:colOff>66675</xdr:colOff>
                    <xdr:row>14</xdr:row>
                    <xdr:rowOff>304800</xdr:rowOff>
                  </to>
                </anchor>
              </controlPr>
            </control>
          </mc:Choice>
        </mc:AlternateContent>
        <mc:AlternateContent xmlns:mc="http://schemas.openxmlformats.org/markup-compatibility/2006">
          <mc:Choice Requires="x14">
            <control shapeId="91152" r:id="rId19" name="Option Button 16">
              <controlPr defaultSize="0" autoFill="0" autoLine="0" autoPict="0">
                <anchor moveWithCells="1">
                  <from>
                    <xdr:col>3</xdr:col>
                    <xdr:colOff>38100</xdr:colOff>
                    <xdr:row>14</xdr:row>
                    <xdr:rowOff>57150</xdr:rowOff>
                  </from>
                  <to>
                    <xdr:col>4</xdr:col>
                    <xdr:colOff>66675</xdr:colOff>
                    <xdr:row>14</xdr:row>
                    <xdr:rowOff>304800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5</xdr:col>
                    <xdr:colOff>57150</xdr:colOff>
                    <xdr:row>14</xdr:row>
                    <xdr:rowOff>57150</xdr:rowOff>
                  </from>
                  <to>
                    <xdr:col>5</xdr:col>
                    <xdr:colOff>304800</xdr:colOff>
                    <xdr:row>14</xdr:row>
                    <xdr:rowOff>304800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6</xdr:col>
                    <xdr:colOff>47625</xdr:colOff>
                    <xdr:row>14</xdr:row>
                    <xdr:rowOff>57150</xdr:rowOff>
                  </from>
                  <to>
                    <xdr:col>6</xdr:col>
                    <xdr:colOff>285750</xdr:colOff>
                    <xdr:row>14</xdr:row>
                    <xdr:rowOff>304800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7</xdr:col>
                    <xdr:colOff>57150</xdr:colOff>
                    <xdr:row>14</xdr:row>
                    <xdr:rowOff>57150</xdr:rowOff>
                  </from>
                  <to>
                    <xdr:col>7</xdr:col>
                    <xdr:colOff>304800</xdr:colOff>
                    <xdr:row>14</xdr:row>
                    <xdr:rowOff>304800</xdr:rowOff>
                  </to>
                </anchor>
              </controlPr>
            </control>
          </mc:Choice>
        </mc:AlternateContent>
        <mc:AlternateContent xmlns:mc="http://schemas.openxmlformats.org/markup-compatibility/2006">
          <mc:Choice Requires="x14">
            <control shapeId="91156" r:id="rId23" name="Option Button 20">
              <controlPr defaultSize="0" autoFill="0" autoLine="0" autoPict="0">
                <anchor moveWithCells="1">
                  <from>
                    <xdr:col>8</xdr:col>
                    <xdr:colOff>57150</xdr:colOff>
                    <xdr:row>14</xdr:row>
                    <xdr:rowOff>57150</xdr:rowOff>
                  </from>
                  <to>
                    <xdr:col>8</xdr:col>
                    <xdr:colOff>304800</xdr:colOff>
                    <xdr:row>14</xdr:row>
                    <xdr:rowOff>304800</xdr:rowOff>
                  </to>
                </anchor>
              </controlPr>
            </control>
          </mc:Choice>
        </mc:AlternateContent>
        <mc:AlternateContent xmlns:mc="http://schemas.openxmlformats.org/markup-compatibility/2006">
          <mc:Choice Requires="x14">
            <control shapeId="91157" r:id="rId24" name="Option Button 21">
              <controlPr defaultSize="0" autoFill="0" autoLine="0" autoPict="0">
                <anchor moveWithCells="1">
                  <from>
                    <xdr:col>9</xdr:col>
                    <xdr:colOff>47625</xdr:colOff>
                    <xdr:row>14</xdr:row>
                    <xdr:rowOff>57150</xdr:rowOff>
                  </from>
                  <to>
                    <xdr:col>9</xdr:col>
                    <xdr:colOff>285750</xdr:colOff>
                    <xdr:row>14</xdr:row>
                    <xdr:rowOff>304800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1</xdr:col>
                    <xdr:colOff>38100</xdr:colOff>
                    <xdr:row>14</xdr:row>
                    <xdr:rowOff>28575</xdr:rowOff>
                  </from>
                  <to>
                    <xdr:col>9</xdr:col>
                    <xdr:colOff>1276350</xdr:colOff>
                    <xdr:row>14</xdr:row>
                    <xdr:rowOff>323850</xdr:rowOff>
                  </to>
                </anchor>
              </controlPr>
            </control>
          </mc:Choice>
        </mc:AlternateContent>
        <mc:AlternateContent xmlns:mc="http://schemas.openxmlformats.org/markup-compatibility/2006">
          <mc:Choice Requires="x14">
            <control shapeId="91159" r:id="rId26" name="Option Button 23">
              <controlPr defaultSize="0" autoFill="0" autoLine="0" autoPict="0">
                <anchor moveWithCells="1">
                  <from>
                    <xdr:col>6</xdr:col>
                    <xdr:colOff>742950</xdr:colOff>
                    <xdr:row>21</xdr:row>
                    <xdr:rowOff>9525</xdr:rowOff>
                  </from>
                  <to>
                    <xdr:col>6</xdr:col>
                    <xdr:colOff>981075</xdr:colOff>
                    <xdr:row>21</xdr:row>
                    <xdr:rowOff>257175</xdr:rowOff>
                  </to>
                </anchor>
              </controlPr>
            </control>
          </mc:Choice>
        </mc:AlternateContent>
        <mc:AlternateContent xmlns:mc="http://schemas.openxmlformats.org/markup-compatibility/2006">
          <mc:Choice Requires="x14">
            <control shapeId="91160" r:id="rId27" name="Option Button 24">
              <controlPr defaultSize="0" autoFill="0" autoLine="0" autoPict="0">
                <anchor moveWithCells="1">
                  <from>
                    <xdr:col>8</xdr:col>
                    <xdr:colOff>742950</xdr:colOff>
                    <xdr:row>21</xdr:row>
                    <xdr:rowOff>28575</xdr:rowOff>
                  </from>
                  <to>
                    <xdr:col>8</xdr:col>
                    <xdr:colOff>1000125</xdr:colOff>
                    <xdr:row>21</xdr:row>
                    <xdr:rowOff>276225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6</xdr:col>
                    <xdr:colOff>66675</xdr:colOff>
                    <xdr:row>21</xdr:row>
                    <xdr:rowOff>0</xdr:rowOff>
                  </from>
                  <to>
                    <xdr:col>9</xdr:col>
                    <xdr:colOff>857250</xdr:colOff>
                    <xdr:row>22</xdr:row>
                    <xdr:rowOff>19050</xdr:rowOff>
                  </to>
                </anchor>
              </controlPr>
            </control>
          </mc:Choice>
        </mc:AlternateContent>
        <mc:AlternateContent xmlns:mc="http://schemas.openxmlformats.org/markup-compatibility/2006">
          <mc:Choice Requires="x14">
            <control shapeId="91162" r:id="rId29" name="Option Button 26">
              <controlPr defaultSize="0" autoFill="0" autoLine="0" autoPict="0">
                <anchor moveWithCells="1">
                  <from>
                    <xdr:col>6</xdr:col>
                    <xdr:colOff>485775</xdr:colOff>
                    <xdr:row>25</xdr:row>
                    <xdr:rowOff>323850</xdr:rowOff>
                  </from>
                  <to>
                    <xdr:col>6</xdr:col>
                    <xdr:colOff>752475</xdr:colOff>
                    <xdr:row>25</xdr:row>
                    <xdr:rowOff>581025</xdr:rowOff>
                  </to>
                </anchor>
              </controlPr>
            </control>
          </mc:Choice>
        </mc:AlternateContent>
        <mc:AlternateContent xmlns:mc="http://schemas.openxmlformats.org/markup-compatibility/2006">
          <mc:Choice Requires="x14">
            <control shapeId="91163" r:id="rId30" name="Option Button 27">
              <controlPr defaultSize="0" autoFill="0" autoLine="0" autoPict="0">
                <anchor moveWithCells="1">
                  <from>
                    <xdr:col>9</xdr:col>
                    <xdr:colOff>533400</xdr:colOff>
                    <xdr:row>25</xdr:row>
                    <xdr:rowOff>323850</xdr:rowOff>
                  </from>
                  <to>
                    <xdr:col>9</xdr:col>
                    <xdr:colOff>781050</xdr:colOff>
                    <xdr:row>25</xdr:row>
                    <xdr:rowOff>581025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5</xdr:col>
                    <xdr:colOff>1219200</xdr:colOff>
                    <xdr:row>25</xdr:row>
                    <xdr:rowOff>209550</xdr:rowOff>
                  </from>
                  <to>
                    <xdr:col>9</xdr:col>
                    <xdr:colOff>1333500</xdr:colOff>
                    <xdr:row>26</xdr:row>
                    <xdr:rowOff>47625</xdr:rowOff>
                  </to>
                </anchor>
              </controlPr>
            </control>
          </mc:Choice>
        </mc:AlternateContent>
        <mc:AlternateContent xmlns:mc="http://schemas.openxmlformats.org/markup-compatibility/2006">
          <mc:Choice Requires="x14">
            <control shapeId="91165" r:id="rId32" name="Option Button 29">
              <controlPr defaultSize="0" autoFill="0" autoLine="0" autoPict="0">
                <anchor moveWithCells="1">
                  <from>
                    <xdr:col>7</xdr:col>
                    <xdr:colOff>133350</xdr:colOff>
                    <xdr:row>26</xdr:row>
                    <xdr:rowOff>85725</xdr:rowOff>
                  </from>
                  <to>
                    <xdr:col>7</xdr:col>
                    <xdr:colOff>400050</xdr:colOff>
                    <xdr:row>26</xdr:row>
                    <xdr:rowOff>323850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9</xdr:col>
                    <xdr:colOff>104775</xdr:colOff>
                    <xdr:row>26</xdr:row>
                    <xdr:rowOff>76200</xdr:rowOff>
                  </from>
                  <to>
                    <xdr:col>9</xdr:col>
                    <xdr:colOff>381000</xdr:colOff>
                    <xdr:row>26</xdr:row>
                    <xdr:rowOff>323850</xdr:rowOff>
                  </to>
                </anchor>
              </controlPr>
            </control>
          </mc:Choice>
        </mc:AlternateContent>
        <mc:AlternateContent xmlns:mc="http://schemas.openxmlformats.org/markup-compatibility/2006">
          <mc:Choice Requires="x14">
            <control shapeId="91167" r:id="rId34" name="Group Box 31">
              <controlPr defaultSize="0" autoFill="0" autoPict="0" macro="[0]!グループ113_Click">
                <anchor moveWithCells="1">
                  <from>
                    <xdr:col>7</xdr:col>
                    <xdr:colOff>19050</xdr:colOff>
                    <xdr:row>26</xdr:row>
                    <xdr:rowOff>9525</xdr:rowOff>
                  </from>
                  <to>
                    <xdr:col>9</xdr:col>
                    <xdr:colOff>1276350</xdr:colOff>
                    <xdr:row>27</xdr:row>
                    <xdr:rowOff>9525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from>
                    <xdr:col>6</xdr:col>
                    <xdr:colOff>266700</xdr:colOff>
                    <xdr:row>30</xdr:row>
                    <xdr:rowOff>657225</xdr:rowOff>
                  </from>
                  <to>
                    <xdr:col>6</xdr:col>
                    <xdr:colOff>514350</xdr:colOff>
                    <xdr:row>31</xdr:row>
                    <xdr:rowOff>19050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from>
                    <xdr:col>7</xdr:col>
                    <xdr:colOff>923925</xdr:colOff>
                    <xdr:row>30</xdr:row>
                    <xdr:rowOff>657225</xdr:rowOff>
                  </from>
                  <to>
                    <xdr:col>7</xdr:col>
                    <xdr:colOff>1162050</xdr:colOff>
                    <xdr:row>31</xdr:row>
                    <xdr:rowOff>19050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from>
                    <xdr:col>9</xdr:col>
                    <xdr:colOff>276225</xdr:colOff>
                    <xdr:row>30</xdr:row>
                    <xdr:rowOff>647700</xdr:rowOff>
                  </from>
                  <to>
                    <xdr:col>9</xdr:col>
                    <xdr:colOff>514350</xdr:colOff>
                    <xdr:row>31</xdr:row>
                    <xdr:rowOff>9525</xdr:rowOff>
                  </to>
                </anchor>
              </controlPr>
            </control>
          </mc:Choice>
        </mc:AlternateContent>
        <mc:AlternateContent xmlns:mc="http://schemas.openxmlformats.org/markup-compatibility/2006">
          <mc:Choice Requires="x14">
            <control shapeId="91171" r:id="rId38" name="Group Box 35">
              <controlPr defaultSize="0" autoFill="0" autoPict="0">
                <anchor moveWithCells="1">
                  <from>
                    <xdr:col>6</xdr:col>
                    <xdr:colOff>28575</xdr:colOff>
                    <xdr:row>30</xdr:row>
                    <xdr:rowOff>561975</xdr:rowOff>
                  </from>
                  <to>
                    <xdr:col>9</xdr:col>
                    <xdr:colOff>1181100</xdr:colOff>
                    <xdr:row>31</xdr:row>
                    <xdr:rowOff>47625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from>
                    <xdr:col>8</xdr:col>
                    <xdr:colOff>228600</xdr:colOff>
                    <xdr:row>32</xdr:row>
                    <xdr:rowOff>95250</xdr:rowOff>
                  </from>
                  <to>
                    <xdr:col>8</xdr:col>
                    <xdr:colOff>476250</xdr:colOff>
                    <xdr:row>32</xdr:row>
                    <xdr:rowOff>333375</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from>
                    <xdr:col>9</xdr:col>
                    <xdr:colOff>161925</xdr:colOff>
                    <xdr:row>32</xdr:row>
                    <xdr:rowOff>57150</xdr:rowOff>
                  </from>
                  <to>
                    <xdr:col>9</xdr:col>
                    <xdr:colOff>400050</xdr:colOff>
                    <xdr:row>32</xdr:row>
                    <xdr:rowOff>295275</xdr:rowOff>
                  </to>
                </anchor>
              </controlPr>
            </control>
          </mc:Choice>
        </mc:AlternateContent>
        <mc:AlternateContent xmlns:mc="http://schemas.openxmlformats.org/markup-compatibility/2006">
          <mc:Choice Requires="x14">
            <control shapeId="91174" r:id="rId41" name="Group Box 38">
              <controlPr defaultSize="0" autoFill="0" autoPict="0">
                <anchor moveWithCells="1">
                  <from>
                    <xdr:col>8</xdr:col>
                    <xdr:colOff>57150</xdr:colOff>
                    <xdr:row>32</xdr:row>
                    <xdr:rowOff>47625</xdr:rowOff>
                  </from>
                  <to>
                    <xdr:col>9</xdr:col>
                    <xdr:colOff>1238250</xdr:colOff>
                    <xdr:row>32</xdr:row>
                    <xdr:rowOff>333375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from>
                    <xdr:col>8</xdr:col>
                    <xdr:colOff>228600</xdr:colOff>
                    <xdr:row>33</xdr:row>
                    <xdr:rowOff>85725</xdr:rowOff>
                  </from>
                  <to>
                    <xdr:col>8</xdr:col>
                    <xdr:colOff>476250</xdr:colOff>
                    <xdr:row>33</xdr:row>
                    <xdr:rowOff>323850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from>
                    <xdr:col>9</xdr:col>
                    <xdr:colOff>161925</xdr:colOff>
                    <xdr:row>33</xdr:row>
                    <xdr:rowOff>57150</xdr:rowOff>
                  </from>
                  <to>
                    <xdr:col>9</xdr:col>
                    <xdr:colOff>400050</xdr:colOff>
                    <xdr:row>33</xdr:row>
                    <xdr:rowOff>304800</xdr:rowOff>
                  </to>
                </anchor>
              </controlPr>
            </control>
          </mc:Choice>
        </mc:AlternateContent>
        <mc:AlternateContent xmlns:mc="http://schemas.openxmlformats.org/markup-compatibility/2006">
          <mc:Choice Requires="x14">
            <control shapeId="91177" r:id="rId44" name="Group Box 41">
              <controlPr defaultSize="0" autoFill="0" autoPict="0">
                <anchor moveWithCells="1">
                  <from>
                    <xdr:col>8</xdr:col>
                    <xdr:colOff>76200</xdr:colOff>
                    <xdr:row>33</xdr:row>
                    <xdr:rowOff>28575</xdr:rowOff>
                  </from>
                  <to>
                    <xdr:col>9</xdr:col>
                    <xdr:colOff>1247775</xdr:colOff>
                    <xdr:row>33</xdr:row>
                    <xdr:rowOff>342900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from>
                    <xdr:col>8</xdr:col>
                    <xdr:colOff>228600</xdr:colOff>
                    <xdr:row>34</xdr:row>
                    <xdr:rowOff>85725</xdr:rowOff>
                  </from>
                  <to>
                    <xdr:col>8</xdr:col>
                    <xdr:colOff>476250</xdr:colOff>
                    <xdr:row>34</xdr:row>
                    <xdr:rowOff>323850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from>
                    <xdr:col>9</xdr:col>
                    <xdr:colOff>161925</xdr:colOff>
                    <xdr:row>34</xdr:row>
                    <xdr:rowOff>66675</xdr:rowOff>
                  </from>
                  <to>
                    <xdr:col>9</xdr:col>
                    <xdr:colOff>400050</xdr:colOff>
                    <xdr:row>34</xdr:row>
                    <xdr:rowOff>314325</xdr:rowOff>
                  </to>
                </anchor>
              </controlPr>
            </control>
          </mc:Choice>
        </mc:AlternateContent>
        <mc:AlternateContent xmlns:mc="http://schemas.openxmlformats.org/markup-compatibility/2006">
          <mc:Choice Requires="x14">
            <control shapeId="91180" r:id="rId47" name="Group Box 44">
              <controlPr defaultSize="0" autoFill="0" autoPict="0">
                <anchor moveWithCells="1">
                  <from>
                    <xdr:col>8</xdr:col>
                    <xdr:colOff>104775</xdr:colOff>
                    <xdr:row>34</xdr:row>
                    <xdr:rowOff>57150</xdr:rowOff>
                  </from>
                  <to>
                    <xdr:col>9</xdr:col>
                    <xdr:colOff>1200150</xdr:colOff>
                    <xdr:row>34</xdr:row>
                    <xdr:rowOff>361950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8</xdr:col>
                    <xdr:colOff>228600</xdr:colOff>
                    <xdr:row>35</xdr:row>
                    <xdr:rowOff>76200</xdr:rowOff>
                  </from>
                  <to>
                    <xdr:col>8</xdr:col>
                    <xdr:colOff>476250</xdr:colOff>
                    <xdr:row>35</xdr:row>
                    <xdr:rowOff>323850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9</xdr:col>
                    <xdr:colOff>161925</xdr:colOff>
                    <xdr:row>35</xdr:row>
                    <xdr:rowOff>66675</xdr:rowOff>
                  </from>
                  <to>
                    <xdr:col>9</xdr:col>
                    <xdr:colOff>400050</xdr:colOff>
                    <xdr:row>35</xdr:row>
                    <xdr:rowOff>314325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8</xdr:col>
                    <xdr:colOff>66675</xdr:colOff>
                    <xdr:row>35</xdr:row>
                    <xdr:rowOff>57150</xdr:rowOff>
                  </from>
                  <to>
                    <xdr:col>9</xdr:col>
                    <xdr:colOff>1190625</xdr:colOff>
                    <xdr:row>35</xdr:row>
                    <xdr:rowOff>342900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8</xdr:col>
                    <xdr:colOff>209550</xdr:colOff>
                    <xdr:row>36</xdr:row>
                    <xdr:rowOff>104775</xdr:rowOff>
                  </from>
                  <to>
                    <xdr:col>8</xdr:col>
                    <xdr:colOff>457200</xdr:colOff>
                    <xdr:row>36</xdr:row>
                    <xdr:rowOff>352425</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9</xdr:col>
                    <xdr:colOff>161925</xdr:colOff>
                    <xdr:row>36</xdr:row>
                    <xdr:rowOff>76200</xdr:rowOff>
                  </from>
                  <to>
                    <xdr:col>9</xdr:col>
                    <xdr:colOff>400050</xdr:colOff>
                    <xdr:row>36</xdr:row>
                    <xdr:rowOff>323850</xdr:rowOff>
                  </to>
                </anchor>
              </controlPr>
            </control>
          </mc:Choice>
        </mc:AlternateContent>
        <mc:AlternateContent xmlns:mc="http://schemas.openxmlformats.org/markup-compatibility/2006">
          <mc:Choice Requires="x14">
            <control shapeId="91186" r:id="rId53" name="Group Box 50">
              <controlPr defaultSize="0" autoFill="0" autoPict="0">
                <anchor moveWithCells="1">
                  <from>
                    <xdr:col>8</xdr:col>
                    <xdr:colOff>114300</xdr:colOff>
                    <xdr:row>36</xdr:row>
                    <xdr:rowOff>28575</xdr:rowOff>
                  </from>
                  <to>
                    <xdr:col>9</xdr:col>
                    <xdr:colOff>1171575</xdr:colOff>
                    <xdr:row>36</xdr:row>
                    <xdr:rowOff>361950</xdr:rowOff>
                  </to>
                </anchor>
              </controlPr>
            </control>
          </mc:Choice>
        </mc:AlternateContent>
        <mc:AlternateContent xmlns:mc="http://schemas.openxmlformats.org/markup-compatibility/2006">
          <mc:Choice Requires="x14">
            <control shapeId="91187" r:id="rId54" name="Option Button 51">
              <controlPr defaultSize="0" autoFill="0" autoLine="0" autoPict="0">
                <anchor moveWithCells="1">
                  <from>
                    <xdr:col>6</xdr:col>
                    <xdr:colOff>238125</xdr:colOff>
                    <xdr:row>39</xdr:row>
                    <xdr:rowOff>66675</xdr:rowOff>
                  </from>
                  <to>
                    <xdr:col>6</xdr:col>
                    <xdr:colOff>476250</xdr:colOff>
                    <xdr:row>39</xdr:row>
                    <xdr:rowOff>314325</xdr:rowOff>
                  </to>
                </anchor>
              </controlPr>
            </control>
          </mc:Choice>
        </mc:AlternateContent>
        <mc:AlternateContent xmlns:mc="http://schemas.openxmlformats.org/markup-compatibility/2006">
          <mc:Choice Requires="x14">
            <control shapeId="91188" r:id="rId55" name="Option Button 52">
              <controlPr defaultSize="0" autoFill="0" autoLine="0" autoPict="0">
                <anchor moveWithCells="1">
                  <from>
                    <xdr:col>8</xdr:col>
                    <xdr:colOff>171450</xdr:colOff>
                    <xdr:row>39</xdr:row>
                    <xdr:rowOff>66675</xdr:rowOff>
                  </from>
                  <to>
                    <xdr:col>8</xdr:col>
                    <xdr:colOff>409575</xdr:colOff>
                    <xdr:row>39</xdr:row>
                    <xdr:rowOff>314325</xdr:rowOff>
                  </to>
                </anchor>
              </controlPr>
            </control>
          </mc:Choice>
        </mc:AlternateContent>
        <mc:AlternateContent xmlns:mc="http://schemas.openxmlformats.org/markup-compatibility/2006">
          <mc:Choice Requires="x14">
            <control shapeId="91189" r:id="rId56" name="Group Box 53">
              <controlPr defaultSize="0" autoFill="0" autoPict="0">
                <anchor moveWithCells="1">
                  <from>
                    <xdr:col>6</xdr:col>
                    <xdr:colOff>66675</xdr:colOff>
                    <xdr:row>39</xdr:row>
                    <xdr:rowOff>9525</xdr:rowOff>
                  </from>
                  <to>
                    <xdr:col>8</xdr:col>
                    <xdr:colOff>1238250</xdr:colOff>
                    <xdr:row>39</xdr:row>
                    <xdr:rowOff>361950</xdr:rowOff>
                  </to>
                </anchor>
              </controlPr>
            </control>
          </mc:Choice>
        </mc:AlternateContent>
        <mc:AlternateContent xmlns:mc="http://schemas.openxmlformats.org/markup-compatibility/2006">
          <mc:Choice Requires="x14">
            <control shapeId="91190" r:id="rId57" name="Option Button 54">
              <controlPr defaultSize="0" autoFill="0" autoLine="0" autoPict="0">
                <anchor moveWithCells="1">
                  <from>
                    <xdr:col>6</xdr:col>
                    <xdr:colOff>238125</xdr:colOff>
                    <xdr:row>40</xdr:row>
                    <xdr:rowOff>85725</xdr:rowOff>
                  </from>
                  <to>
                    <xdr:col>6</xdr:col>
                    <xdr:colOff>476250</xdr:colOff>
                    <xdr:row>40</xdr:row>
                    <xdr:rowOff>323850</xdr:rowOff>
                  </to>
                </anchor>
              </controlPr>
            </control>
          </mc:Choice>
        </mc:AlternateContent>
        <mc:AlternateContent xmlns:mc="http://schemas.openxmlformats.org/markup-compatibility/2006">
          <mc:Choice Requires="x14">
            <control shapeId="91191" r:id="rId58" name="Option Button 55">
              <controlPr defaultSize="0" autoFill="0" autoLine="0" autoPict="0">
                <anchor moveWithCells="1">
                  <from>
                    <xdr:col>8</xdr:col>
                    <xdr:colOff>171450</xdr:colOff>
                    <xdr:row>40</xdr:row>
                    <xdr:rowOff>57150</xdr:rowOff>
                  </from>
                  <to>
                    <xdr:col>8</xdr:col>
                    <xdr:colOff>409575</xdr:colOff>
                    <xdr:row>40</xdr:row>
                    <xdr:rowOff>304800</xdr:rowOff>
                  </to>
                </anchor>
              </controlPr>
            </control>
          </mc:Choice>
        </mc:AlternateContent>
        <mc:AlternateContent xmlns:mc="http://schemas.openxmlformats.org/markup-compatibility/2006">
          <mc:Choice Requires="x14">
            <control shapeId="91192" r:id="rId59" name="Group Box 56">
              <controlPr defaultSize="0" autoFill="0" autoPict="0">
                <anchor moveWithCells="1">
                  <from>
                    <xdr:col>6</xdr:col>
                    <xdr:colOff>95250</xdr:colOff>
                    <xdr:row>40</xdr:row>
                    <xdr:rowOff>47625</xdr:rowOff>
                  </from>
                  <to>
                    <xdr:col>9</xdr:col>
                    <xdr:colOff>0</xdr:colOff>
                    <xdr:row>40</xdr:row>
                    <xdr:rowOff>352425</xdr:rowOff>
                  </to>
                </anchor>
              </controlPr>
            </control>
          </mc:Choice>
        </mc:AlternateContent>
        <mc:AlternateContent xmlns:mc="http://schemas.openxmlformats.org/markup-compatibility/2006">
          <mc:Choice Requires="x14">
            <control shapeId="91193" r:id="rId60" name="Option Button 57">
              <controlPr defaultSize="0" autoFill="0" autoLine="0" autoPict="0">
                <anchor moveWithCells="1">
                  <from>
                    <xdr:col>6</xdr:col>
                    <xdr:colOff>219075</xdr:colOff>
                    <xdr:row>41</xdr:row>
                    <xdr:rowOff>57150</xdr:rowOff>
                  </from>
                  <to>
                    <xdr:col>6</xdr:col>
                    <xdr:colOff>533400</xdr:colOff>
                    <xdr:row>41</xdr:row>
                    <xdr:rowOff>295275</xdr:rowOff>
                  </to>
                </anchor>
              </controlPr>
            </control>
          </mc:Choice>
        </mc:AlternateContent>
        <mc:AlternateContent xmlns:mc="http://schemas.openxmlformats.org/markup-compatibility/2006">
          <mc:Choice Requires="x14">
            <control shapeId="91194" r:id="rId61" name="Option Button 58">
              <controlPr defaultSize="0" autoFill="0" autoLine="0" autoPict="0">
                <anchor moveWithCells="1">
                  <from>
                    <xdr:col>8</xdr:col>
                    <xdr:colOff>171450</xdr:colOff>
                    <xdr:row>41</xdr:row>
                    <xdr:rowOff>57150</xdr:rowOff>
                  </from>
                  <to>
                    <xdr:col>8</xdr:col>
                    <xdr:colOff>409575</xdr:colOff>
                    <xdr:row>41</xdr:row>
                    <xdr:rowOff>304800</xdr:rowOff>
                  </to>
                </anchor>
              </controlPr>
            </control>
          </mc:Choice>
        </mc:AlternateContent>
        <mc:AlternateContent xmlns:mc="http://schemas.openxmlformats.org/markup-compatibility/2006">
          <mc:Choice Requires="x14">
            <control shapeId="91195" r:id="rId62" name="Group Box 59">
              <controlPr defaultSize="0" autoFill="0" autoPict="0">
                <anchor moveWithCells="1">
                  <from>
                    <xdr:col>6</xdr:col>
                    <xdr:colOff>95250</xdr:colOff>
                    <xdr:row>41</xdr:row>
                    <xdr:rowOff>57150</xdr:rowOff>
                  </from>
                  <to>
                    <xdr:col>8</xdr:col>
                    <xdr:colOff>1219200</xdr:colOff>
                    <xdr:row>41</xdr:row>
                    <xdr:rowOff>342900</xdr:rowOff>
                  </to>
                </anchor>
              </controlPr>
            </control>
          </mc:Choice>
        </mc:AlternateContent>
        <mc:AlternateContent xmlns:mc="http://schemas.openxmlformats.org/markup-compatibility/2006">
          <mc:Choice Requires="x14">
            <control shapeId="91196" r:id="rId63" name="Option Button 60">
              <controlPr defaultSize="0" autoFill="0" autoLine="0" autoPict="0">
                <anchor moveWithCells="1">
                  <from>
                    <xdr:col>1</xdr:col>
                    <xdr:colOff>142875</xdr:colOff>
                    <xdr:row>48</xdr:row>
                    <xdr:rowOff>85725</xdr:rowOff>
                  </from>
                  <to>
                    <xdr:col>2</xdr:col>
                    <xdr:colOff>171450</xdr:colOff>
                    <xdr:row>48</xdr:row>
                    <xdr:rowOff>323850</xdr:rowOff>
                  </to>
                </anchor>
              </controlPr>
            </control>
          </mc:Choice>
        </mc:AlternateContent>
        <mc:AlternateContent xmlns:mc="http://schemas.openxmlformats.org/markup-compatibility/2006">
          <mc:Choice Requires="x14">
            <control shapeId="91197" r:id="rId64" name="Option Button 61">
              <controlPr defaultSize="0" autoFill="0" autoLine="0" autoPict="0">
                <anchor moveWithCells="1">
                  <from>
                    <xdr:col>3</xdr:col>
                    <xdr:colOff>133350</xdr:colOff>
                    <xdr:row>48</xdr:row>
                    <xdr:rowOff>85725</xdr:rowOff>
                  </from>
                  <to>
                    <xdr:col>4</xdr:col>
                    <xdr:colOff>171450</xdr:colOff>
                    <xdr:row>48</xdr:row>
                    <xdr:rowOff>323850</xdr:rowOff>
                  </to>
                </anchor>
              </controlPr>
            </control>
          </mc:Choice>
        </mc:AlternateContent>
        <mc:AlternateContent xmlns:mc="http://schemas.openxmlformats.org/markup-compatibility/2006">
          <mc:Choice Requires="x14">
            <control shapeId="91198" r:id="rId65" name="Option Button 62">
              <controlPr defaultSize="0" autoFill="0" autoLine="0" autoPict="0">
                <anchor moveWithCells="1">
                  <from>
                    <xdr:col>5</xdr:col>
                    <xdr:colOff>247650</xdr:colOff>
                    <xdr:row>48</xdr:row>
                    <xdr:rowOff>85725</xdr:rowOff>
                  </from>
                  <to>
                    <xdr:col>5</xdr:col>
                    <xdr:colOff>495300</xdr:colOff>
                    <xdr:row>48</xdr:row>
                    <xdr:rowOff>323850</xdr:rowOff>
                  </to>
                </anchor>
              </controlPr>
            </control>
          </mc:Choice>
        </mc:AlternateContent>
        <mc:AlternateContent xmlns:mc="http://schemas.openxmlformats.org/markup-compatibility/2006">
          <mc:Choice Requires="x14">
            <control shapeId="91199" r:id="rId66" name="Option Button 63">
              <controlPr defaultSize="0" autoFill="0" autoLine="0" autoPict="0">
                <anchor moveWithCells="1">
                  <from>
                    <xdr:col>6</xdr:col>
                    <xdr:colOff>228600</xdr:colOff>
                    <xdr:row>48</xdr:row>
                    <xdr:rowOff>85725</xdr:rowOff>
                  </from>
                  <to>
                    <xdr:col>6</xdr:col>
                    <xdr:colOff>476250</xdr:colOff>
                    <xdr:row>48</xdr:row>
                    <xdr:rowOff>323850</xdr:rowOff>
                  </to>
                </anchor>
              </controlPr>
            </control>
          </mc:Choice>
        </mc:AlternateContent>
        <mc:AlternateContent xmlns:mc="http://schemas.openxmlformats.org/markup-compatibility/2006">
          <mc:Choice Requires="x14">
            <control shapeId="91200" r:id="rId67" name="Option Button 64">
              <controlPr defaultSize="0" autoFill="0" autoLine="0" autoPict="0">
                <anchor moveWithCells="1">
                  <from>
                    <xdr:col>7</xdr:col>
                    <xdr:colOff>85725</xdr:colOff>
                    <xdr:row>48</xdr:row>
                    <xdr:rowOff>85725</xdr:rowOff>
                  </from>
                  <to>
                    <xdr:col>7</xdr:col>
                    <xdr:colOff>323850</xdr:colOff>
                    <xdr:row>48</xdr:row>
                    <xdr:rowOff>323850</xdr:rowOff>
                  </to>
                </anchor>
              </controlPr>
            </control>
          </mc:Choice>
        </mc:AlternateContent>
        <mc:AlternateContent xmlns:mc="http://schemas.openxmlformats.org/markup-compatibility/2006">
          <mc:Choice Requires="x14">
            <control shapeId="91201" r:id="rId68" name="Group Box 65">
              <controlPr defaultSize="0" autoFill="0" autoPict="0">
                <anchor moveWithCells="1">
                  <from>
                    <xdr:col>1</xdr:col>
                    <xdr:colOff>38100</xdr:colOff>
                    <xdr:row>48</xdr:row>
                    <xdr:rowOff>19050</xdr:rowOff>
                  </from>
                  <to>
                    <xdr:col>7</xdr:col>
                    <xdr:colOff>1238250</xdr:colOff>
                    <xdr:row>48</xdr:row>
                    <xdr:rowOff>361950</xdr:rowOff>
                  </to>
                </anchor>
              </controlPr>
            </control>
          </mc:Choice>
        </mc:AlternateContent>
        <mc:AlternateContent xmlns:mc="http://schemas.openxmlformats.org/markup-compatibility/2006">
          <mc:Choice Requires="x14">
            <control shapeId="91202" r:id="rId69" name="Option Button 66">
              <controlPr defaultSize="0" autoFill="0" autoLine="0" autoPict="0">
                <anchor moveWithCells="1">
                  <from>
                    <xdr:col>6</xdr:col>
                    <xdr:colOff>438150</xdr:colOff>
                    <xdr:row>51</xdr:row>
                    <xdr:rowOff>76200</xdr:rowOff>
                  </from>
                  <to>
                    <xdr:col>6</xdr:col>
                    <xdr:colOff>685800</xdr:colOff>
                    <xdr:row>51</xdr:row>
                    <xdr:rowOff>323850</xdr:rowOff>
                  </to>
                </anchor>
              </controlPr>
            </control>
          </mc:Choice>
        </mc:AlternateContent>
        <mc:AlternateContent xmlns:mc="http://schemas.openxmlformats.org/markup-compatibility/2006">
          <mc:Choice Requires="x14">
            <control shapeId="91203" r:id="rId70" name="Option Button 67">
              <controlPr defaultSize="0" autoFill="0" autoLine="0" autoPict="0">
                <anchor moveWithCells="1">
                  <from>
                    <xdr:col>8</xdr:col>
                    <xdr:colOff>361950</xdr:colOff>
                    <xdr:row>51</xdr:row>
                    <xdr:rowOff>66675</xdr:rowOff>
                  </from>
                  <to>
                    <xdr:col>8</xdr:col>
                    <xdr:colOff>600075</xdr:colOff>
                    <xdr:row>51</xdr:row>
                    <xdr:rowOff>314325</xdr:rowOff>
                  </to>
                </anchor>
              </controlPr>
            </control>
          </mc:Choice>
        </mc:AlternateContent>
        <mc:AlternateContent xmlns:mc="http://schemas.openxmlformats.org/markup-compatibility/2006">
          <mc:Choice Requires="x14">
            <control shapeId="91204" r:id="rId71" name="Group Box 68">
              <controlPr defaultSize="0" autoFill="0" autoPict="0">
                <anchor moveWithCells="1">
                  <from>
                    <xdr:col>6</xdr:col>
                    <xdr:colOff>19050</xdr:colOff>
                    <xdr:row>51</xdr:row>
                    <xdr:rowOff>0</xdr:rowOff>
                  </from>
                  <to>
                    <xdr:col>9</xdr:col>
                    <xdr:colOff>1009650</xdr:colOff>
                    <xdr:row>51</xdr:row>
                    <xdr:rowOff>361950</xdr:rowOff>
                  </to>
                </anchor>
              </controlPr>
            </control>
          </mc:Choice>
        </mc:AlternateContent>
        <mc:AlternateContent xmlns:mc="http://schemas.openxmlformats.org/markup-compatibility/2006">
          <mc:Choice Requires="x14">
            <control shapeId="91205" r:id="rId72" name="Option Button 69">
              <controlPr defaultSize="0" autoFill="0" autoLine="0" autoPict="0">
                <anchor moveWithCells="1">
                  <from>
                    <xdr:col>6</xdr:col>
                    <xdr:colOff>114300</xdr:colOff>
                    <xdr:row>52</xdr:row>
                    <xdr:rowOff>95250</xdr:rowOff>
                  </from>
                  <to>
                    <xdr:col>6</xdr:col>
                    <xdr:colOff>361950</xdr:colOff>
                    <xdr:row>52</xdr:row>
                    <xdr:rowOff>333375</xdr:rowOff>
                  </to>
                </anchor>
              </controlPr>
            </control>
          </mc:Choice>
        </mc:AlternateContent>
        <mc:AlternateContent xmlns:mc="http://schemas.openxmlformats.org/markup-compatibility/2006">
          <mc:Choice Requires="x14">
            <control shapeId="91206" r:id="rId73" name="Option Button 70">
              <controlPr defaultSize="0" autoFill="0" autoLine="0" autoPict="0">
                <anchor moveWithCells="1">
                  <from>
                    <xdr:col>7</xdr:col>
                    <xdr:colOff>161925</xdr:colOff>
                    <xdr:row>52</xdr:row>
                    <xdr:rowOff>85725</xdr:rowOff>
                  </from>
                  <to>
                    <xdr:col>7</xdr:col>
                    <xdr:colOff>400050</xdr:colOff>
                    <xdr:row>52</xdr:row>
                    <xdr:rowOff>323850</xdr:rowOff>
                  </to>
                </anchor>
              </controlPr>
            </control>
          </mc:Choice>
        </mc:AlternateContent>
        <mc:AlternateContent xmlns:mc="http://schemas.openxmlformats.org/markup-compatibility/2006">
          <mc:Choice Requires="x14">
            <control shapeId="91207" r:id="rId74" name="Option Button 71">
              <controlPr defaultSize="0" autoFill="0" autoLine="0" autoPict="0">
                <anchor moveWithCells="1">
                  <from>
                    <xdr:col>8</xdr:col>
                    <xdr:colOff>200025</xdr:colOff>
                    <xdr:row>52</xdr:row>
                    <xdr:rowOff>85725</xdr:rowOff>
                  </from>
                  <to>
                    <xdr:col>8</xdr:col>
                    <xdr:colOff>438150</xdr:colOff>
                    <xdr:row>52</xdr:row>
                    <xdr:rowOff>323850</xdr:rowOff>
                  </to>
                </anchor>
              </controlPr>
            </control>
          </mc:Choice>
        </mc:AlternateContent>
        <mc:AlternateContent xmlns:mc="http://schemas.openxmlformats.org/markup-compatibility/2006">
          <mc:Choice Requires="x14">
            <control shapeId="91208" r:id="rId75" name="Option Button 72">
              <controlPr defaultSize="0" autoFill="0" autoLine="0" autoPict="0">
                <anchor moveWithCells="1">
                  <from>
                    <xdr:col>9</xdr:col>
                    <xdr:colOff>57150</xdr:colOff>
                    <xdr:row>52</xdr:row>
                    <xdr:rowOff>85725</xdr:rowOff>
                  </from>
                  <to>
                    <xdr:col>9</xdr:col>
                    <xdr:colOff>295275</xdr:colOff>
                    <xdr:row>52</xdr:row>
                    <xdr:rowOff>323850</xdr:rowOff>
                  </to>
                </anchor>
              </controlPr>
            </control>
          </mc:Choice>
        </mc:AlternateContent>
        <mc:AlternateContent xmlns:mc="http://schemas.openxmlformats.org/markup-compatibility/2006">
          <mc:Choice Requires="x14">
            <control shapeId="91209" r:id="rId76" name="Group Box 73">
              <controlPr defaultSize="0" autoFill="0" autoPict="0">
                <anchor moveWithCells="1">
                  <from>
                    <xdr:col>6</xdr:col>
                    <xdr:colOff>19050</xdr:colOff>
                    <xdr:row>52</xdr:row>
                    <xdr:rowOff>19050</xdr:rowOff>
                  </from>
                  <to>
                    <xdr:col>9</xdr:col>
                    <xdr:colOff>1238250</xdr:colOff>
                    <xdr:row>52</xdr:row>
                    <xdr:rowOff>342900</xdr:rowOff>
                  </to>
                </anchor>
              </controlPr>
            </control>
          </mc:Choice>
        </mc:AlternateContent>
        <mc:AlternateContent xmlns:mc="http://schemas.openxmlformats.org/markup-compatibility/2006">
          <mc:Choice Requires="x14">
            <control shapeId="91210" r:id="rId77" name="Option Button 74">
              <controlPr defaultSize="0" autoFill="0" autoLine="0" autoPict="0">
                <anchor moveWithCells="1">
                  <from>
                    <xdr:col>6</xdr:col>
                    <xdr:colOff>695325</xdr:colOff>
                    <xdr:row>53</xdr:row>
                    <xdr:rowOff>76200</xdr:rowOff>
                  </from>
                  <to>
                    <xdr:col>6</xdr:col>
                    <xdr:colOff>981075</xdr:colOff>
                    <xdr:row>53</xdr:row>
                    <xdr:rowOff>314325</xdr:rowOff>
                  </to>
                </anchor>
              </controlPr>
            </control>
          </mc:Choice>
        </mc:AlternateContent>
        <mc:AlternateContent xmlns:mc="http://schemas.openxmlformats.org/markup-compatibility/2006">
          <mc:Choice Requires="x14">
            <control shapeId="91211" r:id="rId78" name="Option Button 75">
              <controlPr defaultSize="0" autoFill="0" autoLine="0" autoPict="0">
                <anchor moveWithCells="1">
                  <from>
                    <xdr:col>8</xdr:col>
                    <xdr:colOff>600075</xdr:colOff>
                    <xdr:row>53</xdr:row>
                    <xdr:rowOff>76200</xdr:rowOff>
                  </from>
                  <to>
                    <xdr:col>8</xdr:col>
                    <xdr:colOff>847725</xdr:colOff>
                    <xdr:row>53</xdr:row>
                    <xdr:rowOff>323850</xdr:rowOff>
                  </to>
                </anchor>
              </controlPr>
            </control>
          </mc:Choice>
        </mc:AlternateContent>
        <mc:AlternateContent xmlns:mc="http://schemas.openxmlformats.org/markup-compatibility/2006">
          <mc:Choice Requires="x14">
            <control shapeId="91212" r:id="rId79" name="Group Box 76">
              <controlPr defaultSize="0" autoFill="0" autoPict="0">
                <anchor moveWithCells="1">
                  <from>
                    <xdr:col>6</xdr:col>
                    <xdr:colOff>133350</xdr:colOff>
                    <xdr:row>53</xdr:row>
                    <xdr:rowOff>9525</xdr:rowOff>
                  </from>
                  <to>
                    <xdr:col>9</xdr:col>
                    <xdr:colOff>1162050</xdr:colOff>
                    <xdr:row>53</xdr:row>
                    <xdr:rowOff>390525</xdr:rowOff>
                  </to>
                </anchor>
              </controlPr>
            </control>
          </mc:Choice>
        </mc:AlternateContent>
        <mc:AlternateContent xmlns:mc="http://schemas.openxmlformats.org/markup-compatibility/2006">
          <mc:Choice Requires="x14">
            <control shapeId="91213" r:id="rId80" name="Option Button 77">
              <controlPr defaultSize="0" autoFill="0" autoLine="0" autoPict="0">
                <anchor moveWithCells="1">
                  <from>
                    <xdr:col>6</xdr:col>
                    <xdr:colOff>561975</xdr:colOff>
                    <xdr:row>55</xdr:row>
                    <xdr:rowOff>76200</xdr:rowOff>
                  </from>
                  <to>
                    <xdr:col>6</xdr:col>
                    <xdr:colOff>781050</xdr:colOff>
                    <xdr:row>55</xdr:row>
                    <xdr:rowOff>295275</xdr:rowOff>
                  </to>
                </anchor>
              </controlPr>
            </control>
          </mc:Choice>
        </mc:AlternateContent>
        <mc:AlternateContent xmlns:mc="http://schemas.openxmlformats.org/markup-compatibility/2006">
          <mc:Choice Requires="x14">
            <control shapeId="91214" r:id="rId81" name="Option Button 78">
              <controlPr defaultSize="0" autoFill="0" autoLine="0" autoPict="0">
                <anchor moveWithCells="1">
                  <from>
                    <xdr:col>8</xdr:col>
                    <xdr:colOff>533400</xdr:colOff>
                    <xdr:row>55</xdr:row>
                    <xdr:rowOff>66675</xdr:rowOff>
                  </from>
                  <to>
                    <xdr:col>8</xdr:col>
                    <xdr:colOff>781050</xdr:colOff>
                    <xdr:row>55</xdr:row>
                    <xdr:rowOff>314325</xdr:rowOff>
                  </to>
                </anchor>
              </controlPr>
            </control>
          </mc:Choice>
        </mc:AlternateContent>
        <mc:AlternateContent xmlns:mc="http://schemas.openxmlformats.org/markup-compatibility/2006">
          <mc:Choice Requires="x14">
            <control shapeId="91215" r:id="rId82" name="Group Box 79">
              <controlPr defaultSize="0" autoFill="0" autoPict="0">
                <anchor moveWithCells="1">
                  <from>
                    <xdr:col>6</xdr:col>
                    <xdr:colOff>361950</xdr:colOff>
                    <xdr:row>55</xdr:row>
                    <xdr:rowOff>57150</xdr:rowOff>
                  </from>
                  <to>
                    <xdr:col>9</xdr:col>
                    <xdr:colOff>57150</xdr:colOff>
                    <xdr:row>55</xdr:row>
                    <xdr:rowOff>352425</xdr:rowOff>
                  </to>
                </anchor>
              </controlPr>
            </control>
          </mc:Choice>
        </mc:AlternateContent>
        <mc:AlternateContent xmlns:mc="http://schemas.openxmlformats.org/markup-compatibility/2006">
          <mc:Choice Requires="x14">
            <control shapeId="91216" r:id="rId83" name="Option Button 80">
              <controlPr defaultSize="0" autoFill="0" autoLine="0" autoPict="0">
                <anchor moveWithCells="1">
                  <from>
                    <xdr:col>6</xdr:col>
                    <xdr:colOff>552450</xdr:colOff>
                    <xdr:row>56</xdr:row>
                    <xdr:rowOff>209550</xdr:rowOff>
                  </from>
                  <to>
                    <xdr:col>6</xdr:col>
                    <xdr:colOff>800100</xdr:colOff>
                    <xdr:row>56</xdr:row>
                    <xdr:rowOff>447675</xdr:rowOff>
                  </to>
                </anchor>
              </controlPr>
            </control>
          </mc:Choice>
        </mc:AlternateContent>
        <mc:AlternateContent xmlns:mc="http://schemas.openxmlformats.org/markup-compatibility/2006">
          <mc:Choice Requires="x14">
            <control shapeId="91217" r:id="rId84" name="Group Box 81">
              <controlPr defaultSize="0" autoFill="0" autoPict="0">
                <anchor moveWithCells="1">
                  <from>
                    <xdr:col>6</xdr:col>
                    <xdr:colOff>57150</xdr:colOff>
                    <xdr:row>55</xdr:row>
                    <xdr:rowOff>390525</xdr:rowOff>
                  </from>
                  <to>
                    <xdr:col>9</xdr:col>
                    <xdr:colOff>1333500</xdr:colOff>
                    <xdr:row>56</xdr:row>
                    <xdr:rowOff>628650</xdr:rowOff>
                  </to>
                </anchor>
              </controlPr>
            </control>
          </mc:Choice>
        </mc:AlternateContent>
        <mc:AlternateContent xmlns:mc="http://schemas.openxmlformats.org/markup-compatibility/2006">
          <mc:Choice Requires="x14">
            <control shapeId="91218" r:id="rId85" name="Option Button 82">
              <controlPr defaultSize="0" autoFill="0" autoLine="0" autoPict="0">
                <anchor moveWithCells="1">
                  <from>
                    <xdr:col>6</xdr:col>
                    <xdr:colOff>209550</xdr:colOff>
                    <xdr:row>57</xdr:row>
                    <xdr:rowOff>161925</xdr:rowOff>
                  </from>
                  <to>
                    <xdr:col>6</xdr:col>
                    <xdr:colOff>457200</xdr:colOff>
                    <xdr:row>57</xdr:row>
                    <xdr:rowOff>400050</xdr:rowOff>
                  </to>
                </anchor>
              </controlPr>
            </control>
          </mc:Choice>
        </mc:AlternateContent>
        <mc:AlternateContent xmlns:mc="http://schemas.openxmlformats.org/markup-compatibility/2006">
          <mc:Choice Requires="x14">
            <control shapeId="91219" r:id="rId86" name="Option Button 83">
              <controlPr defaultSize="0" autoFill="0" autoLine="0" autoPict="0">
                <anchor moveWithCells="1">
                  <from>
                    <xdr:col>7</xdr:col>
                    <xdr:colOff>180975</xdr:colOff>
                    <xdr:row>57</xdr:row>
                    <xdr:rowOff>152400</xdr:rowOff>
                  </from>
                  <to>
                    <xdr:col>7</xdr:col>
                    <xdr:colOff>447675</xdr:colOff>
                    <xdr:row>57</xdr:row>
                    <xdr:rowOff>400050</xdr:rowOff>
                  </to>
                </anchor>
              </controlPr>
            </control>
          </mc:Choice>
        </mc:AlternateContent>
        <mc:AlternateContent xmlns:mc="http://schemas.openxmlformats.org/markup-compatibility/2006">
          <mc:Choice Requires="x14">
            <control shapeId="91220" r:id="rId87" name="Option Button 84">
              <controlPr defaultSize="0" autoFill="0" autoLine="0" autoPict="0">
                <anchor moveWithCells="1">
                  <from>
                    <xdr:col>8</xdr:col>
                    <xdr:colOff>57150</xdr:colOff>
                    <xdr:row>57</xdr:row>
                    <xdr:rowOff>133350</xdr:rowOff>
                  </from>
                  <to>
                    <xdr:col>8</xdr:col>
                    <xdr:colOff>295275</xdr:colOff>
                    <xdr:row>57</xdr:row>
                    <xdr:rowOff>381000</xdr:rowOff>
                  </to>
                </anchor>
              </controlPr>
            </control>
          </mc:Choice>
        </mc:AlternateContent>
        <mc:AlternateContent xmlns:mc="http://schemas.openxmlformats.org/markup-compatibility/2006">
          <mc:Choice Requires="x14">
            <control shapeId="91221" r:id="rId88" name="Group Box 85">
              <controlPr defaultSize="0" autoFill="0" autoPict="0">
                <anchor moveWithCells="1">
                  <from>
                    <xdr:col>6</xdr:col>
                    <xdr:colOff>38100</xdr:colOff>
                    <xdr:row>57</xdr:row>
                    <xdr:rowOff>76200</xdr:rowOff>
                  </from>
                  <to>
                    <xdr:col>8</xdr:col>
                    <xdr:colOff>1209675</xdr:colOff>
                    <xdr:row>57</xdr:row>
                    <xdr:rowOff>438150</xdr:rowOff>
                  </to>
                </anchor>
              </controlPr>
            </control>
          </mc:Choice>
        </mc:AlternateContent>
        <mc:AlternateContent xmlns:mc="http://schemas.openxmlformats.org/markup-compatibility/2006">
          <mc:Choice Requires="x14">
            <control shapeId="91222" r:id="rId89" name="Option Button 86">
              <controlPr defaultSize="0" autoFill="0" autoLine="0" autoPict="0">
                <anchor moveWithCells="1">
                  <from>
                    <xdr:col>6</xdr:col>
                    <xdr:colOff>495300</xdr:colOff>
                    <xdr:row>64</xdr:row>
                    <xdr:rowOff>66675</xdr:rowOff>
                  </from>
                  <to>
                    <xdr:col>6</xdr:col>
                    <xdr:colOff>742950</xdr:colOff>
                    <xdr:row>64</xdr:row>
                    <xdr:rowOff>314325</xdr:rowOff>
                  </to>
                </anchor>
              </controlPr>
            </control>
          </mc:Choice>
        </mc:AlternateContent>
        <mc:AlternateContent xmlns:mc="http://schemas.openxmlformats.org/markup-compatibility/2006">
          <mc:Choice Requires="x14">
            <control shapeId="91223" r:id="rId90" name="Option Button 87">
              <controlPr defaultSize="0" autoFill="0" autoLine="0" autoPict="0">
                <anchor moveWithCells="1">
                  <from>
                    <xdr:col>8</xdr:col>
                    <xdr:colOff>476250</xdr:colOff>
                    <xdr:row>64</xdr:row>
                    <xdr:rowOff>66675</xdr:rowOff>
                  </from>
                  <to>
                    <xdr:col>8</xdr:col>
                    <xdr:colOff>714375</xdr:colOff>
                    <xdr:row>64</xdr:row>
                    <xdr:rowOff>314325</xdr:rowOff>
                  </to>
                </anchor>
              </controlPr>
            </control>
          </mc:Choice>
        </mc:AlternateContent>
        <mc:AlternateContent xmlns:mc="http://schemas.openxmlformats.org/markup-compatibility/2006">
          <mc:Choice Requires="x14">
            <control shapeId="91224" r:id="rId91" name="Group Box 88">
              <controlPr defaultSize="0" autoFill="0" autoPict="0">
                <anchor moveWithCells="1">
                  <from>
                    <xdr:col>6</xdr:col>
                    <xdr:colOff>95250</xdr:colOff>
                    <xdr:row>64</xdr:row>
                    <xdr:rowOff>19050</xdr:rowOff>
                  </from>
                  <to>
                    <xdr:col>9</xdr:col>
                    <xdr:colOff>752475</xdr:colOff>
                    <xdr:row>64</xdr:row>
                    <xdr:rowOff>361950</xdr:rowOff>
                  </to>
                </anchor>
              </controlPr>
            </control>
          </mc:Choice>
        </mc:AlternateContent>
        <mc:AlternateContent xmlns:mc="http://schemas.openxmlformats.org/markup-compatibility/2006">
          <mc:Choice Requires="x14">
            <control shapeId="91225" r:id="rId92" name="Option Button 89">
              <controlPr defaultSize="0" autoFill="0" autoLine="0" autoPict="0">
                <anchor moveWithCells="1">
                  <from>
                    <xdr:col>6</xdr:col>
                    <xdr:colOff>495300</xdr:colOff>
                    <xdr:row>65</xdr:row>
                    <xdr:rowOff>95250</xdr:rowOff>
                  </from>
                  <to>
                    <xdr:col>6</xdr:col>
                    <xdr:colOff>742950</xdr:colOff>
                    <xdr:row>65</xdr:row>
                    <xdr:rowOff>342900</xdr:rowOff>
                  </to>
                </anchor>
              </controlPr>
            </control>
          </mc:Choice>
        </mc:AlternateContent>
        <mc:AlternateContent xmlns:mc="http://schemas.openxmlformats.org/markup-compatibility/2006">
          <mc:Choice Requires="x14">
            <control shapeId="91226" r:id="rId93" name="Option Button 90">
              <controlPr defaultSize="0" autoFill="0" autoLine="0" autoPict="0">
                <anchor moveWithCells="1">
                  <from>
                    <xdr:col>8</xdr:col>
                    <xdr:colOff>476250</xdr:colOff>
                    <xdr:row>65</xdr:row>
                    <xdr:rowOff>95250</xdr:rowOff>
                  </from>
                  <to>
                    <xdr:col>8</xdr:col>
                    <xdr:colOff>714375</xdr:colOff>
                    <xdr:row>65</xdr:row>
                    <xdr:rowOff>342900</xdr:rowOff>
                  </to>
                </anchor>
              </controlPr>
            </control>
          </mc:Choice>
        </mc:AlternateContent>
        <mc:AlternateContent xmlns:mc="http://schemas.openxmlformats.org/markup-compatibility/2006">
          <mc:Choice Requires="x14">
            <control shapeId="91227" r:id="rId94" name="Group Box 91">
              <controlPr defaultSize="0" autoFill="0" autoPict="0">
                <anchor moveWithCells="1">
                  <from>
                    <xdr:col>6</xdr:col>
                    <xdr:colOff>114300</xdr:colOff>
                    <xdr:row>65</xdr:row>
                    <xdr:rowOff>57150</xdr:rowOff>
                  </from>
                  <to>
                    <xdr:col>9</xdr:col>
                    <xdr:colOff>781050</xdr:colOff>
                    <xdr:row>65</xdr:row>
                    <xdr:rowOff>381000</xdr:rowOff>
                  </to>
                </anchor>
              </controlPr>
            </control>
          </mc:Choice>
        </mc:AlternateContent>
        <mc:AlternateContent xmlns:mc="http://schemas.openxmlformats.org/markup-compatibility/2006">
          <mc:Choice Requires="x14">
            <control shapeId="91228" r:id="rId95" name="Option Button 92">
              <controlPr defaultSize="0" autoFill="0" autoLine="0" autoPict="0">
                <anchor moveWithCells="1">
                  <from>
                    <xdr:col>6</xdr:col>
                    <xdr:colOff>581025</xdr:colOff>
                    <xdr:row>70</xdr:row>
                    <xdr:rowOff>85725</xdr:rowOff>
                  </from>
                  <to>
                    <xdr:col>6</xdr:col>
                    <xdr:colOff>847725</xdr:colOff>
                    <xdr:row>70</xdr:row>
                    <xdr:rowOff>323850</xdr:rowOff>
                  </to>
                </anchor>
              </controlPr>
            </control>
          </mc:Choice>
        </mc:AlternateContent>
        <mc:AlternateContent xmlns:mc="http://schemas.openxmlformats.org/markup-compatibility/2006">
          <mc:Choice Requires="x14">
            <control shapeId="91229" r:id="rId96" name="Option Button 93">
              <controlPr defaultSize="0" autoFill="0" autoLine="0" autoPict="0">
                <anchor moveWithCells="1">
                  <from>
                    <xdr:col>8</xdr:col>
                    <xdr:colOff>447675</xdr:colOff>
                    <xdr:row>70</xdr:row>
                    <xdr:rowOff>95250</xdr:rowOff>
                  </from>
                  <to>
                    <xdr:col>8</xdr:col>
                    <xdr:colOff>695325</xdr:colOff>
                    <xdr:row>70</xdr:row>
                    <xdr:rowOff>333375</xdr:rowOff>
                  </to>
                </anchor>
              </controlPr>
            </control>
          </mc:Choice>
        </mc:AlternateContent>
        <mc:AlternateContent xmlns:mc="http://schemas.openxmlformats.org/markup-compatibility/2006">
          <mc:Choice Requires="x14">
            <control shapeId="91230" r:id="rId97" name="Group Box 94">
              <controlPr defaultSize="0" autoFill="0" autoPict="0">
                <anchor moveWithCells="1">
                  <from>
                    <xdr:col>6</xdr:col>
                    <xdr:colOff>123825</xdr:colOff>
                    <xdr:row>70</xdr:row>
                    <xdr:rowOff>38100</xdr:rowOff>
                  </from>
                  <to>
                    <xdr:col>9</xdr:col>
                    <xdr:colOff>1047750</xdr:colOff>
                    <xdr:row>70</xdr:row>
                    <xdr:rowOff>400050</xdr:rowOff>
                  </to>
                </anchor>
              </controlPr>
            </control>
          </mc:Choice>
        </mc:AlternateContent>
        <mc:AlternateContent xmlns:mc="http://schemas.openxmlformats.org/markup-compatibility/2006">
          <mc:Choice Requires="x14">
            <control shapeId="91231" r:id="rId98" name="Option Button 95">
              <controlPr defaultSize="0" autoFill="0" autoLine="0" autoPict="0">
                <anchor moveWithCells="1">
                  <from>
                    <xdr:col>6</xdr:col>
                    <xdr:colOff>590550</xdr:colOff>
                    <xdr:row>71</xdr:row>
                    <xdr:rowOff>95250</xdr:rowOff>
                  </from>
                  <to>
                    <xdr:col>6</xdr:col>
                    <xdr:colOff>828675</xdr:colOff>
                    <xdr:row>71</xdr:row>
                    <xdr:rowOff>342900</xdr:rowOff>
                  </to>
                </anchor>
              </controlPr>
            </control>
          </mc:Choice>
        </mc:AlternateContent>
        <mc:AlternateContent xmlns:mc="http://schemas.openxmlformats.org/markup-compatibility/2006">
          <mc:Choice Requires="x14">
            <control shapeId="91232" r:id="rId99" name="Option Button 96">
              <controlPr defaultSize="0" autoFill="0" autoLine="0" autoPict="0">
                <anchor moveWithCells="1">
                  <from>
                    <xdr:col>8</xdr:col>
                    <xdr:colOff>447675</xdr:colOff>
                    <xdr:row>71</xdr:row>
                    <xdr:rowOff>95250</xdr:rowOff>
                  </from>
                  <to>
                    <xdr:col>8</xdr:col>
                    <xdr:colOff>695325</xdr:colOff>
                    <xdr:row>71</xdr:row>
                    <xdr:rowOff>342900</xdr:rowOff>
                  </to>
                </anchor>
              </controlPr>
            </control>
          </mc:Choice>
        </mc:AlternateContent>
        <mc:AlternateContent xmlns:mc="http://schemas.openxmlformats.org/markup-compatibility/2006">
          <mc:Choice Requires="x14">
            <control shapeId="91233" r:id="rId100" name="Group Box 97">
              <controlPr defaultSize="0" autoFill="0" autoPict="0">
                <anchor moveWithCells="1">
                  <from>
                    <xdr:col>6</xdr:col>
                    <xdr:colOff>133350</xdr:colOff>
                    <xdr:row>71</xdr:row>
                    <xdr:rowOff>28575</xdr:rowOff>
                  </from>
                  <to>
                    <xdr:col>9</xdr:col>
                    <xdr:colOff>704850</xdr:colOff>
                    <xdr:row>71</xdr:row>
                    <xdr:rowOff>409575</xdr:rowOff>
                  </to>
                </anchor>
              </controlPr>
            </control>
          </mc:Choice>
        </mc:AlternateContent>
        <mc:AlternateContent xmlns:mc="http://schemas.openxmlformats.org/markup-compatibility/2006">
          <mc:Choice Requires="x14">
            <control shapeId="91234" r:id="rId101" name="Option Button 98">
              <controlPr defaultSize="0" autoFill="0" autoLine="0" autoPict="0">
                <anchor moveWithCells="1">
                  <from>
                    <xdr:col>6</xdr:col>
                    <xdr:colOff>581025</xdr:colOff>
                    <xdr:row>72</xdr:row>
                    <xdr:rowOff>114300</xdr:rowOff>
                  </from>
                  <to>
                    <xdr:col>6</xdr:col>
                    <xdr:colOff>819150</xdr:colOff>
                    <xdr:row>72</xdr:row>
                    <xdr:rowOff>361950</xdr:rowOff>
                  </to>
                </anchor>
              </controlPr>
            </control>
          </mc:Choice>
        </mc:AlternateContent>
        <mc:AlternateContent xmlns:mc="http://schemas.openxmlformats.org/markup-compatibility/2006">
          <mc:Choice Requires="x14">
            <control shapeId="91235" r:id="rId102" name="Option Button 99">
              <controlPr defaultSize="0" autoFill="0" autoLine="0" autoPict="0">
                <anchor moveWithCells="1">
                  <from>
                    <xdr:col>8</xdr:col>
                    <xdr:colOff>457200</xdr:colOff>
                    <xdr:row>72</xdr:row>
                    <xdr:rowOff>114300</xdr:rowOff>
                  </from>
                  <to>
                    <xdr:col>8</xdr:col>
                    <xdr:colOff>704850</xdr:colOff>
                    <xdr:row>72</xdr:row>
                    <xdr:rowOff>361950</xdr:rowOff>
                  </to>
                </anchor>
              </controlPr>
            </control>
          </mc:Choice>
        </mc:AlternateContent>
        <mc:AlternateContent xmlns:mc="http://schemas.openxmlformats.org/markup-compatibility/2006">
          <mc:Choice Requires="x14">
            <control shapeId="91236" r:id="rId103" name="Group Box 100">
              <controlPr defaultSize="0" autoFill="0" autoPict="0">
                <anchor moveWithCells="1">
                  <from>
                    <xdr:col>6</xdr:col>
                    <xdr:colOff>209550</xdr:colOff>
                    <xdr:row>72</xdr:row>
                    <xdr:rowOff>66675</xdr:rowOff>
                  </from>
                  <to>
                    <xdr:col>9</xdr:col>
                    <xdr:colOff>962025</xdr:colOff>
                    <xdr:row>72</xdr:row>
                    <xdr:rowOff>409575</xdr:rowOff>
                  </to>
                </anchor>
              </controlPr>
            </control>
          </mc:Choice>
        </mc:AlternateContent>
        <mc:AlternateContent xmlns:mc="http://schemas.openxmlformats.org/markup-compatibility/2006">
          <mc:Choice Requires="x14">
            <control shapeId="91237" r:id="rId104" name="Option Button 101">
              <controlPr defaultSize="0" autoFill="0" autoLine="0" autoPict="0">
                <anchor moveWithCells="1">
                  <from>
                    <xdr:col>6</xdr:col>
                    <xdr:colOff>590550</xdr:colOff>
                    <xdr:row>74</xdr:row>
                    <xdr:rowOff>57150</xdr:rowOff>
                  </from>
                  <to>
                    <xdr:col>6</xdr:col>
                    <xdr:colOff>828675</xdr:colOff>
                    <xdr:row>74</xdr:row>
                    <xdr:rowOff>304800</xdr:rowOff>
                  </to>
                </anchor>
              </controlPr>
            </control>
          </mc:Choice>
        </mc:AlternateContent>
        <mc:AlternateContent xmlns:mc="http://schemas.openxmlformats.org/markup-compatibility/2006">
          <mc:Choice Requires="x14">
            <control shapeId="91238" r:id="rId105" name="Option Button 102">
              <controlPr defaultSize="0" autoFill="0" autoLine="0" autoPict="0">
                <anchor moveWithCells="1">
                  <from>
                    <xdr:col>8</xdr:col>
                    <xdr:colOff>466725</xdr:colOff>
                    <xdr:row>74</xdr:row>
                    <xdr:rowOff>85725</xdr:rowOff>
                  </from>
                  <to>
                    <xdr:col>8</xdr:col>
                    <xdr:colOff>704850</xdr:colOff>
                    <xdr:row>74</xdr:row>
                    <xdr:rowOff>323850</xdr:rowOff>
                  </to>
                </anchor>
              </controlPr>
            </control>
          </mc:Choice>
        </mc:AlternateContent>
        <mc:AlternateContent xmlns:mc="http://schemas.openxmlformats.org/markup-compatibility/2006">
          <mc:Choice Requires="x14">
            <control shapeId="91239" r:id="rId106" name="Group Box 103">
              <controlPr defaultSize="0" autoFill="0" autoPict="0">
                <anchor moveWithCells="1">
                  <from>
                    <xdr:col>6</xdr:col>
                    <xdr:colOff>219075</xdr:colOff>
                    <xdr:row>74</xdr:row>
                    <xdr:rowOff>19050</xdr:rowOff>
                  </from>
                  <to>
                    <xdr:col>9</xdr:col>
                    <xdr:colOff>209550</xdr:colOff>
                    <xdr:row>74</xdr:row>
                    <xdr:rowOff>361950</xdr:rowOff>
                  </to>
                </anchor>
              </controlPr>
            </control>
          </mc:Choice>
        </mc:AlternateContent>
        <mc:AlternateContent xmlns:mc="http://schemas.openxmlformats.org/markup-compatibility/2006">
          <mc:Choice Requires="x14">
            <control shapeId="91240" r:id="rId107" name="Option Button 104">
              <controlPr defaultSize="0" autoFill="0" autoLine="0" autoPict="0">
                <anchor moveWithCells="1">
                  <from>
                    <xdr:col>6</xdr:col>
                    <xdr:colOff>228600</xdr:colOff>
                    <xdr:row>45</xdr:row>
                    <xdr:rowOff>114300</xdr:rowOff>
                  </from>
                  <to>
                    <xdr:col>6</xdr:col>
                    <xdr:colOff>476250</xdr:colOff>
                    <xdr:row>45</xdr:row>
                    <xdr:rowOff>361950</xdr:rowOff>
                  </to>
                </anchor>
              </controlPr>
            </control>
          </mc:Choice>
        </mc:AlternateContent>
        <mc:AlternateContent xmlns:mc="http://schemas.openxmlformats.org/markup-compatibility/2006">
          <mc:Choice Requires="x14">
            <control shapeId="91241" r:id="rId108" name="Option Button 105">
              <controlPr defaultSize="0" autoFill="0" autoLine="0" autoPict="0">
                <anchor moveWithCells="1">
                  <from>
                    <xdr:col>8</xdr:col>
                    <xdr:colOff>171450</xdr:colOff>
                    <xdr:row>45</xdr:row>
                    <xdr:rowOff>123825</xdr:rowOff>
                  </from>
                  <to>
                    <xdr:col>8</xdr:col>
                    <xdr:colOff>419100</xdr:colOff>
                    <xdr:row>45</xdr:row>
                    <xdr:rowOff>361950</xdr:rowOff>
                  </to>
                </anchor>
              </controlPr>
            </control>
          </mc:Choice>
        </mc:AlternateContent>
        <mc:AlternateContent xmlns:mc="http://schemas.openxmlformats.org/markup-compatibility/2006">
          <mc:Choice Requires="x14">
            <control shapeId="91242" r:id="rId109" name="Group Box 106">
              <controlPr defaultSize="0" autoFill="0" autoPict="0">
                <anchor moveWithCells="1">
                  <from>
                    <xdr:col>6</xdr:col>
                    <xdr:colOff>104775</xdr:colOff>
                    <xdr:row>45</xdr:row>
                    <xdr:rowOff>57150</xdr:rowOff>
                  </from>
                  <to>
                    <xdr:col>8</xdr:col>
                    <xdr:colOff>676275</xdr:colOff>
                    <xdr:row>45</xdr:row>
                    <xdr:rowOff>419100</xdr:rowOff>
                  </to>
                </anchor>
              </controlPr>
            </control>
          </mc:Choice>
        </mc:AlternateContent>
        <mc:AlternateContent xmlns:mc="http://schemas.openxmlformats.org/markup-compatibility/2006">
          <mc:Choice Requires="x14">
            <control shapeId="91243" r:id="rId110" name="Option Button 107">
              <controlPr defaultSize="0" autoFill="0" autoLine="0" autoPict="0">
                <anchor moveWithCells="1">
                  <from>
                    <xdr:col>6</xdr:col>
                    <xdr:colOff>219075</xdr:colOff>
                    <xdr:row>46</xdr:row>
                    <xdr:rowOff>114300</xdr:rowOff>
                  </from>
                  <to>
                    <xdr:col>6</xdr:col>
                    <xdr:colOff>466725</xdr:colOff>
                    <xdr:row>46</xdr:row>
                    <xdr:rowOff>361950</xdr:rowOff>
                  </to>
                </anchor>
              </controlPr>
            </control>
          </mc:Choice>
        </mc:AlternateContent>
        <mc:AlternateContent xmlns:mc="http://schemas.openxmlformats.org/markup-compatibility/2006">
          <mc:Choice Requires="x14">
            <control shapeId="91244" r:id="rId111" name="Option Button 108">
              <controlPr defaultSize="0" autoFill="0" autoLine="0" autoPict="0">
                <anchor moveWithCells="1">
                  <from>
                    <xdr:col>8</xdr:col>
                    <xdr:colOff>171450</xdr:colOff>
                    <xdr:row>46</xdr:row>
                    <xdr:rowOff>133350</xdr:rowOff>
                  </from>
                  <to>
                    <xdr:col>8</xdr:col>
                    <xdr:colOff>419100</xdr:colOff>
                    <xdr:row>46</xdr:row>
                    <xdr:rowOff>371475</xdr:rowOff>
                  </to>
                </anchor>
              </controlPr>
            </control>
          </mc:Choice>
        </mc:AlternateContent>
        <mc:AlternateContent xmlns:mc="http://schemas.openxmlformats.org/markup-compatibility/2006">
          <mc:Choice Requires="x14">
            <control shapeId="91245" r:id="rId112" name="Group Box 109">
              <controlPr defaultSize="0" autoFill="0" autoPict="0">
                <anchor moveWithCells="1">
                  <from>
                    <xdr:col>6</xdr:col>
                    <xdr:colOff>85725</xdr:colOff>
                    <xdr:row>46</xdr:row>
                    <xdr:rowOff>76200</xdr:rowOff>
                  </from>
                  <to>
                    <xdr:col>8</xdr:col>
                    <xdr:colOff>1152525</xdr:colOff>
                    <xdr:row>46</xdr:row>
                    <xdr:rowOff>419100</xdr:rowOff>
                  </to>
                </anchor>
              </controlPr>
            </control>
          </mc:Choice>
        </mc:AlternateContent>
        <mc:AlternateContent xmlns:mc="http://schemas.openxmlformats.org/markup-compatibility/2006">
          <mc:Choice Requires="x14">
            <control shapeId="91246" r:id="rId113" name="Option Button 110">
              <controlPr defaultSize="0" autoFill="0" autoLine="0" autoPict="0">
                <anchor moveWithCells="1">
                  <from>
                    <xdr:col>6</xdr:col>
                    <xdr:colOff>514350</xdr:colOff>
                    <xdr:row>66</xdr:row>
                    <xdr:rowOff>76200</xdr:rowOff>
                  </from>
                  <to>
                    <xdr:col>6</xdr:col>
                    <xdr:colOff>752475</xdr:colOff>
                    <xdr:row>66</xdr:row>
                    <xdr:rowOff>323850</xdr:rowOff>
                  </to>
                </anchor>
              </controlPr>
            </control>
          </mc:Choice>
        </mc:AlternateContent>
        <mc:AlternateContent xmlns:mc="http://schemas.openxmlformats.org/markup-compatibility/2006">
          <mc:Choice Requires="x14">
            <control shapeId="91247" r:id="rId114" name="Option Button 111">
              <controlPr defaultSize="0" autoFill="0" autoLine="0" autoPict="0">
                <anchor moveWithCells="1">
                  <from>
                    <xdr:col>8</xdr:col>
                    <xdr:colOff>466725</xdr:colOff>
                    <xdr:row>66</xdr:row>
                    <xdr:rowOff>95250</xdr:rowOff>
                  </from>
                  <to>
                    <xdr:col>8</xdr:col>
                    <xdr:colOff>704850</xdr:colOff>
                    <xdr:row>66</xdr:row>
                    <xdr:rowOff>333375</xdr:rowOff>
                  </to>
                </anchor>
              </controlPr>
            </control>
          </mc:Choice>
        </mc:AlternateContent>
        <mc:AlternateContent xmlns:mc="http://schemas.openxmlformats.org/markup-compatibility/2006">
          <mc:Choice Requires="x14">
            <control shapeId="91248" r:id="rId115" name="Group Box 112">
              <controlPr defaultSize="0" autoFill="0" autoPict="0">
                <anchor moveWithCells="1">
                  <from>
                    <xdr:col>6</xdr:col>
                    <xdr:colOff>285750</xdr:colOff>
                    <xdr:row>66</xdr:row>
                    <xdr:rowOff>66675</xdr:rowOff>
                  </from>
                  <to>
                    <xdr:col>9</xdr:col>
                    <xdr:colOff>47625</xdr:colOff>
                    <xdr:row>66</xdr:row>
                    <xdr:rowOff>361950</xdr:rowOff>
                  </to>
                </anchor>
              </controlPr>
            </control>
          </mc:Choice>
        </mc:AlternateContent>
        <mc:AlternateContent xmlns:mc="http://schemas.openxmlformats.org/markup-compatibility/2006">
          <mc:Choice Requires="x14">
            <control shapeId="91249" r:id="rId116" name="Option Button 113">
              <controlPr defaultSize="0" autoFill="0" autoLine="0" autoPict="0">
                <anchor moveWithCells="1">
                  <from>
                    <xdr:col>6</xdr:col>
                    <xdr:colOff>504825</xdr:colOff>
                    <xdr:row>67</xdr:row>
                    <xdr:rowOff>57150</xdr:rowOff>
                  </from>
                  <to>
                    <xdr:col>6</xdr:col>
                    <xdr:colOff>752475</xdr:colOff>
                    <xdr:row>67</xdr:row>
                    <xdr:rowOff>276225</xdr:rowOff>
                  </to>
                </anchor>
              </controlPr>
            </control>
          </mc:Choice>
        </mc:AlternateContent>
        <mc:AlternateContent xmlns:mc="http://schemas.openxmlformats.org/markup-compatibility/2006">
          <mc:Choice Requires="x14">
            <control shapeId="91250" r:id="rId117" name="Option Button 114">
              <controlPr defaultSize="0" autoFill="0" autoLine="0" autoPict="0">
                <anchor moveWithCells="1">
                  <from>
                    <xdr:col>8</xdr:col>
                    <xdr:colOff>466725</xdr:colOff>
                    <xdr:row>67</xdr:row>
                    <xdr:rowOff>57150</xdr:rowOff>
                  </from>
                  <to>
                    <xdr:col>8</xdr:col>
                    <xdr:colOff>666750</xdr:colOff>
                    <xdr:row>67</xdr:row>
                    <xdr:rowOff>285750</xdr:rowOff>
                  </to>
                </anchor>
              </controlPr>
            </control>
          </mc:Choice>
        </mc:AlternateContent>
        <mc:AlternateContent xmlns:mc="http://schemas.openxmlformats.org/markup-compatibility/2006">
          <mc:Choice Requires="x14">
            <control shapeId="91251" r:id="rId118" name="Group Box 115">
              <controlPr defaultSize="0" autoFill="0" autoPict="0">
                <anchor moveWithCells="1">
                  <from>
                    <xdr:col>6</xdr:col>
                    <xdr:colOff>209550</xdr:colOff>
                    <xdr:row>67</xdr:row>
                    <xdr:rowOff>9525</xdr:rowOff>
                  </from>
                  <to>
                    <xdr:col>8</xdr:col>
                    <xdr:colOff>1057275</xdr:colOff>
                    <xdr:row>68</xdr:row>
                    <xdr:rowOff>9525</xdr:rowOff>
                  </to>
                </anchor>
              </controlPr>
            </control>
          </mc:Choice>
        </mc:AlternateContent>
        <mc:AlternateContent xmlns:mc="http://schemas.openxmlformats.org/markup-compatibility/2006">
          <mc:Choice Requires="x14">
            <control shapeId="91252" r:id="rId119" name="Option Button 116">
              <controlPr defaultSize="0" autoFill="0" autoLine="0" autoPict="0">
                <anchor moveWithCells="1">
                  <from>
                    <xdr:col>6</xdr:col>
                    <xdr:colOff>142875</xdr:colOff>
                    <xdr:row>9</xdr:row>
                    <xdr:rowOff>66675</xdr:rowOff>
                  </from>
                  <to>
                    <xdr:col>6</xdr:col>
                    <xdr:colOff>371475</xdr:colOff>
                    <xdr:row>9</xdr:row>
                    <xdr:rowOff>276225</xdr:rowOff>
                  </to>
                </anchor>
              </controlPr>
            </control>
          </mc:Choice>
        </mc:AlternateContent>
        <mc:AlternateContent xmlns:mc="http://schemas.openxmlformats.org/markup-compatibility/2006">
          <mc:Choice Requires="x14">
            <control shapeId="91253" r:id="rId120" name="Option Button 117">
              <controlPr defaultSize="0" autoFill="0" autoLine="0" autoPict="0">
                <anchor moveWithCells="1">
                  <from>
                    <xdr:col>8</xdr:col>
                    <xdr:colOff>133350</xdr:colOff>
                    <xdr:row>9</xdr:row>
                    <xdr:rowOff>57150</xdr:rowOff>
                  </from>
                  <to>
                    <xdr:col>8</xdr:col>
                    <xdr:colOff>371475</xdr:colOff>
                    <xdr:row>9</xdr:row>
                    <xdr:rowOff>295275</xdr:rowOff>
                  </to>
                </anchor>
              </controlPr>
            </control>
          </mc:Choice>
        </mc:AlternateContent>
        <mc:AlternateContent xmlns:mc="http://schemas.openxmlformats.org/markup-compatibility/2006">
          <mc:Choice Requires="x14">
            <control shapeId="91254" r:id="rId121" name="Group Box 118">
              <controlPr defaultSize="0" print="0" autoFill="0" autoPict="0">
                <anchor moveWithCells="1">
                  <from>
                    <xdr:col>6</xdr:col>
                    <xdr:colOff>19050</xdr:colOff>
                    <xdr:row>9</xdr:row>
                    <xdr:rowOff>28575</xdr:rowOff>
                  </from>
                  <to>
                    <xdr:col>9</xdr:col>
                    <xdr:colOff>1285875</xdr:colOff>
                    <xdr:row>10</xdr:row>
                    <xdr:rowOff>0</xdr:rowOff>
                  </to>
                </anchor>
              </controlPr>
            </control>
          </mc:Choice>
        </mc:AlternateContent>
        <mc:AlternateContent xmlns:mc="http://schemas.openxmlformats.org/markup-compatibility/2006">
          <mc:Choice Requires="x14">
            <control shapeId="91255" r:id="rId122" name="Option Button 119">
              <controlPr defaultSize="0" autoFill="0" autoLine="0" autoPict="0">
                <anchor moveWithCells="1">
                  <from>
                    <xdr:col>8</xdr:col>
                    <xdr:colOff>552450</xdr:colOff>
                    <xdr:row>56</xdr:row>
                    <xdr:rowOff>209550</xdr:rowOff>
                  </from>
                  <to>
                    <xdr:col>8</xdr:col>
                    <xdr:colOff>800100</xdr:colOff>
                    <xdr:row>56</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115" zoomScaleNormal="100" zoomScaleSheetLayoutView="115" workbookViewId="0">
      <selection sqref="A1:B1"/>
    </sheetView>
  </sheetViews>
  <sheetFormatPr defaultColWidth="9" defaultRowHeight="18.75"/>
  <cols>
    <col min="1" max="1" width="12.25" style="50" customWidth="1"/>
    <col min="2" max="2" width="42.75" style="50" customWidth="1"/>
    <col min="3" max="3" width="36.875" style="50" customWidth="1"/>
    <col min="4" max="16384" width="9" style="50"/>
  </cols>
  <sheetData>
    <row r="1" spans="1:4">
      <c r="A1" s="459" t="s">
        <v>191</v>
      </c>
      <c r="B1" s="459"/>
    </row>
    <row r="2" spans="1:4" ht="29.25" customHeight="1">
      <c r="A2" s="460" t="s">
        <v>192</v>
      </c>
      <c r="B2" s="460"/>
      <c r="C2" s="460"/>
      <c r="D2" s="50" t="s">
        <v>193</v>
      </c>
    </row>
    <row r="3" spans="1:4" s="51" customFormat="1" ht="27" customHeight="1">
      <c r="A3" s="457" t="s">
        <v>194</v>
      </c>
      <c r="B3" s="461"/>
      <c r="C3" s="461"/>
    </row>
    <row r="4" spans="1:4" s="51" customFormat="1" ht="168.75" customHeight="1">
      <c r="A4" s="457" t="s">
        <v>195</v>
      </c>
      <c r="B4" s="457"/>
      <c r="C4" s="457"/>
    </row>
    <row r="5" spans="1:4" s="51" customFormat="1" ht="162.75" customHeight="1">
      <c r="A5" s="457"/>
      <c r="B5" s="457"/>
      <c r="C5" s="457"/>
    </row>
    <row r="6" spans="1:4" ht="20.25" customHeight="1">
      <c r="A6" s="462" t="s">
        <v>196</v>
      </c>
      <c r="B6" s="463"/>
      <c r="C6" s="463"/>
    </row>
    <row r="7" spans="1:4" ht="238.5" customHeight="1">
      <c r="A7" s="457" t="s">
        <v>197</v>
      </c>
      <c r="B7" s="457"/>
      <c r="C7" s="457"/>
    </row>
    <row r="8" spans="1:4" ht="220.5" customHeight="1">
      <c r="A8" s="457"/>
      <c r="B8" s="457"/>
      <c r="C8" s="457"/>
    </row>
    <row r="9" spans="1:4" ht="190.5" customHeight="1">
      <c r="A9" s="457"/>
      <c r="B9" s="457"/>
      <c r="C9" s="457"/>
    </row>
    <row r="10" spans="1:4" ht="225" customHeight="1">
      <c r="A10" s="457"/>
      <c r="B10" s="457"/>
      <c r="C10" s="457"/>
    </row>
    <row r="11" spans="1:4" ht="58.5" customHeight="1">
      <c r="A11" s="457"/>
      <c r="B11" s="457"/>
      <c r="C11" s="457"/>
    </row>
    <row r="12" spans="1:4" ht="204.75" customHeight="1">
      <c r="A12" s="457" t="s">
        <v>198</v>
      </c>
      <c r="B12" s="457"/>
      <c r="C12" s="457"/>
    </row>
    <row r="13" spans="1:4" ht="243" customHeight="1">
      <c r="A13" s="457"/>
      <c r="B13" s="457"/>
      <c r="C13" s="457"/>
    </row>
    <row r="14" spans="1:4" ht="159" customHeight="1">
      <c r="A14" s="457"/>
      <c r="B14" s="457"/>
      <c r="C14" s="457"/>
    </row>
    <row r="15" spans="1:4">
      <c r="A15" s="52" t="s">
        <v>199</v>
      </c>
      <c r="B15" s="52"/>
      <c r="C15" s="52"/>
    </row>
    <row r="16" spans="1:4" ht="114" customHeight="1">
      <c r="A16" s="457" t="s">
        <v>200</v>
      </c>
      <c r="B16" s="457"/>
      <c r="C16" s="457"/>
    </row>
    <row r="17" spans="1:3" ht="114" customHeight="1">
      <c r="A17" s="457"/>
      <c r="B17" s="457"/>
      <c r="C17" s="457"/>
    </row>
    <row r="18" spans="1:3" ht="114" customHeight="1">
      <c r="A18" s="457"/>
      <c r="B18" s="457"/>
      <c r="C18" s="457"/>
    </row>
    <row r="19" spans="1:3" ht="159" customHeight="1">
      <c r="A19" s="457"/>
      <c r="B19" s="457"/>
      <c r="C19" s="457"/>
    </row>
    <row r="20" spans="1:3" ht="26.25" customHeight="1">
      <c r="A20" s="458"/>
      <c r="B20" s="458"/>
      <c r="C20" s="458"/>
    </row>
    <row r="21" spans="1:3" ht="15" customHeight="1"/>
    <row r="22" spans="1:3" s="51"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1D9B2F-DE48-4242-81C1-7CEA92A98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C2ED79-3207-43D0-A171-D06BBE183760}">
  <ds:schemaRefs>
    <ds:schemaRef ds:uri="http://schemas.microsoft.com/office/2006/metadata/properties"/>
    <ds:schemaRef ds:uri="http://purl.org/dc/dcmitype/"/>
    <ds:schemaRef ds:uri="6b8bb809-f41d-4bd1-89ae-6a4136528eef"/>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2A6B4339-96BE-4568-A69F-03A8F94E5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tejyunsyo</vt:lpstr>
      <vt:lpstr>hyoushi</vt:lpstr>
      <vt:lpstr>todokede</vt:lpstr>
      <vt:lpstr>BT3</vt:lpstr>
      <vt:lpstr>BT3kisai</vt:lpstr>
      <vt:lpstr>'BT3'!Print_Area</vt:lpstr>
      <vt:lpstr>BT3kisai!Print_Area</vt:lpstr>
      <vt:lpstr>hyoushi!Print_Area</vt:lpstr>
      <vt:lpstr>tejyunsyo!Print_Area</vt:lpstr>
      <vt:lpstr>todokede!Print_Area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