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0.xml"/>
  <Override ContentType="application/vnd.ms-excel.controlproperties+xml" PartName="/xl/ctrlProps/ctrlProp251.xml"/>
  <Override ContentType="application/vnd.ms-excel.controlproperties+xml" PartName="/xl/ctrlProps/ctrlProp252.xml"/>
  <Override ContentType="application/vnd.ms-excel.controlproperties+xml" PartName="/xl/ctrlProps/ctrlProp253.xml"/>
  <Override ContentType="application/vnd.ms-excel.controlproperties+xml" PartName="/xl/ctrlProps/ctrlProp254.xml"/>
  <Override ContentType="application/vnd.ms-excel.controlproperties+xml" PartName="/xl/ctrlProps/ctrlProp255.xml"/>
  <Override ContentType="application/vnd.ms-excel.controlproperties+xml" PartName="/xl/ctrlProps/ctrlProp256.xml"/>
  <Override ContentType="application/vnd.ms-excel.controlproperties+xml" PartName="/xl/ctrlProps/ctrlProp257.xml"/>
  <Override ContentType="application/vnd.ms-excel.controlproperties+xml" PartName="/xl/ctrlProps/ctrlProp258.xml"/>
  <Override ContentType="application/vnd.ms-excel.controlproperties+xml" PartName="/xl/ctrlProps/ctrlProp259.xml"/>
  <Override ContentType="application/vnd.ms-excel.controlproperties+xml" PartName="/xl/ctrlProps/ctrlProp260.xml"/>
  <Override ContentType="application/vnd.ms-excel.controlproperties+xml" PartName="/xl/ctrlProps/ctrlProp261.xml"/>
  <Override ContentType="application/vnd.ms-excel.controlproperties+xml" PartName="/xl/ctrlProps/ctrlProp262.xml"/>
  <Override ContentType="application/vnd.ms-excel.controlproperties+xml" PartName="/xl/ctrlProps/ctrlProp263.xml"/>
  <Override ContentType="application/vnd.ms-excel.controlproperties+xml" PartName="/xl/ctrlProps/ctrlProp264.xml"/>
  <Override ContentType="application/vnd.ms-excel.controlproperties+xml" PartName="/xl/ctrlProps/ctrlProp265.xml"/>
  <Override ContentType="application/vnd.ms-excel.controlproperties+xml" PartName="/xl/ctrlProps/ctrlProp266.xml"/>
  <Override ContentType="application/vnd.ms-excel.controlproperties+xml" PartName="/xl/ctrlProps/ctrlProp267.xml"/>
  <Override ContentType="application/vnd.ms-excel.controlproperties+xml" PartName="/xl/ctrlProps/ctrlProp268.xml"/>
  <Override ContentType="application/vnd.ms-excel.controlproperties+xml" PartName="/xl/ctrlProps/ctrlProp269.xml"/>
  <Override ContentType="application/vnd.ms-excel.controlproperties+xml" PartName="/xl/ctrlProps/ctrlProp270.xml"/>
  <Override ContentType="application/vnd.ms-excel.controlproperties+xml" PartName="/xl/ctrlProps/ctrlProp271.xml"/>
  <Override ContentType="application/vnd.ms-excel.controlproperties+xml" PartName="/xl/ctrlProps/ctrlProp272.xml"/>
  <Override ContentType="application/vnd.ms-excel.controlproperties+xml" PartName="/xl/ctrlProps/ctrlProp273.xml"/>
  <Override ContentType="application/vnd.ms-excel.controlproperties+xml" PartName="/xl/ctrlProps/ctrlProp274.xml"/>
  <Override ContentType="application/vnd.ms-excel.controlproperties+xml" PartName="/xl/ctrlProps/ctrlProp275.xml"/>
  <Override ContentType="application/vnd.ms-excel.controlproperties+xml" PartName="/xl/ctrlProps/ctrlProp276.xml"/>
  <Override ContentType="application/vnd.ms-excel.controlproperties+xml" PartName="/xl/ctrlProps/ctrlProp277.xml"/>
  <Override ContentType="application/vnd.ms-excel.controlproperties+xml" PartName="/xl/ctrlProps/ctrlProp278.xml"/>
  <Override ContentType="application/vnd.ms-excel.controlproperties+xml" PartName="/xl/ctrlProps/ctrlProp279.xml"/>
  <Override ContentType="application/vnd.ms-excel.controlproperties+xml" PartName="/xl/ctrlProps/ctrlProp280.xml"/>
  <Override ContentType="application/vnd.ms-excel.controlproperties+xml" PartName="/xl/ctrlProps/ctrlProp281.xml"/>
  <Override ContentType="application/vnd.ms-excel.controlproperties+xml" PartName="/xl/ctrlProps/ctrlProp282.xml"/>
  <Override ContentType="application/vnd.ms-excel.controlproperties+xml" PartName="/xl/ctrlProps/ctrlProp283.xml"/>
  <Override ContentType="application/vnd.ms-excel.controlproperties+xml" PartName="/xl/ctrlProps/ctrlProp284.xml"/>
  <Override ContentType="application/vnd.ms-excel.controlproperties+xml" PartName="/xl/ctrlProps/ctrlProp285.xml"/>
  <Override ContentType="application/vnd.ms-excel.controlproperties+xml" PartName="/xl/ctrlProps/ctrlProp286.xml"/>
  <Override ContentType="application/vnd.ms-excel.controlproperties+xml" PartName="/xl/ctrlProps/ctrlProp287.xml"/>
  <Override ContentType="application/vnd.ms-excel.controlproperties+xml" PartName="/xl/ctrlProps/ctrlProp288.xml"/>
  <Override ContentType="application/vnd.ms-excel.controlproperties+xml" PartName="/xl/ctrlProps/ctrlProp289.xml"/>
  <Override ContentType="application/vnd.ms-excel.controlproperties+xml" PartName="/xl/ctrlProps/ctrlProp290.xml"/>
  <Override ContentType="application/vnd.ms-excel.controlproperties+xml" PartName="/xl/ctrlProps/ctrlProp291.xml"/>
  <Override ContentType="application/vnd.ms-excel.controlproperties+xml" PartName="/xl/ctrlProps/ctrlProp292.xml"/>
  <Override ContentType="application/vnd.ms-excel.controlproperties+xml" PartName="/xl/ctrlProps/ctrlProp293.xml"/>
  <Override ContentType="application/vnd.ms-excel.controlproperties+xml" PartName="/xl/ctrlProps/ctrlProp294.xml"/>
  <Override ContentType="application/vnd.ms-excel.controlproperties+xml" PartName="/xl/ctrlProps/ctrlProp295.xml"/>
  <Override ContentType="application/vnd.ms-excel.controlproperties+xml" PartName="/xl/ctrlProps/ctrlProp296.xml"/>
  <Override ContentType="application/vnd.ms-excel.controlproperties+xml" PartName="/xl/ctrlProps/ctrlProp297.xml"/>
  <Override ContentType="application/vnd.ms-excel.controlproperties+xml" PartName="/xl/ctrlProps/ctrlProp298.xml"/>
  <Override ContentType="application/vnd.ms-excel.controlproperties+xml" PartName="/xl/ctrlProps/ctrlProp299.xml"/>
  <Override ContentType="application/vnd.ms-excel.controlproperties+xml" PartName="/xl/ctrlProps/ctrlProp300.xml"/>
  <Override ContentType="application/vnd.ms-excel.controlproperties+xml" PartName="/xl/ctrlProps/ctrlProp301.xml"/>
  <Override ContentType="application/vnd.ms-excel.controlproperties+xml" PartName="/xl/ctrlProps/ctrlProp302.xml"/>
  <Override ContentType="application/vnd.ms-excel.controlproperties+xml" PartName="/xl/ctrlProps/ctrlProp303.xml"/>
  <Override ContentType="application/vnd.ms-excel.controlproperties+xml" PartName="/xl/ctrlProps/ctrlProp304.xml"/>
  <Override ContentType="application/vnd.ms-excel.controlproperties+xml" PartName="/xl/ctrlProps/ctrlProp305.xml"/>
  <Override ContentType="application/vnd.ms-excel.controlproperties+xml" PartName="/xl/ctrlProps/ctrlProp306.xml"/>
  <Override ContentType="application/vnd.ms-excel.controlproperties+xml" PartName="/xl/ctrlProps/ctrlProp307.xml"/>
  <Override ContentType="application/vnd.ms-excel.controlproperties+xml" PartName="/xl/ctrlProps/ctrlProp308.xml"/>
  <Override ContentType="application/vnd.ms-excel.controlproperties+xml" PartName="/xl/ctrlProps/ctrlProp309.xml"/>
  <Override ContentType="application/vnd.ms-excel.controlproperties+xml" PartName="/xl/ctrlProps/ctrlProp310.xml"/>
  <Override ContentType="application/vnd.ms-excel.controlproperties+xml" PartName="/xl/ctrlProps/ctrlProp311.xml"/>
  <Override ContentType="application/vnd.ms-excel.controlproperties+xml" PartName="/xl/ctrlProps/ctrlProp312.xml"/>
  <Override ContentType="application/vnd.ms-excel.controlproperties+xml" PartName="/xl/ctrlProps/ctrlProp313.xml"/>
  <Override ContentType="application/vnd.ms-excel.controlproperties+xml" PartName="/xl/ctrlProps/ctrlProp314.xml"/>
  <Override ContentType="application/vnd.ms-excel.controlproperties+xml" PartName="/xl/ctrlProps/ctrlProp315.xml"/>
  <Override ContentType="application/vnd.ms-excel.controlproperties+xml" PartName="/xl/ctrlProps/ctrlProp316.xml"/>
  <Override ContentType="application/vnd.ms-excel.controlproperties+xml" PartName="/xl/ctrlProps/ctrlProp317.xml"/>
  <Override ContentType="application/vnd.ms-excel.controlproperties+xml" PartName="/xl/ctrlProps/ctrlProp318.xml"/>
  <Override ContentType="application/vnd.ms-excel.controlproperties+xml" PartName="/xl/ctrlProps/ctrlProp319.xml"/>
  <Override ContentType="application/vnd.ms-excel.controlproperties+xml" PartName="/xl/ctrlProps/ctrlProp320.xml"/>
  <Override ContentType="application/vnd.ms-excel.controlproperties+xml" PartName="/xl/ctrlProps/ctrlProp321.xml"/>
  <Override ContentType="application/vnd.ms-excel.controlproperties+xml" PartName="/xl/ctrlProps/ctrlProp322.xml"/>
  <Override ContentType="application/vnd.ms-excel.controlproperties+xml" PartName="/xl/ctrlProps/ctrlProp323.xml"/>
  <Override ContentType="application/vnd.ms-excel.controlproperties+xml" PartName="/xl/ctrlProps/ctrlProp324.xml"/>
  <Override ContentType="application/vnd.ms-excel.controlproperties+xml" PartName="/xl/ctrlProps/ctrlProp325.xml"/>
  <Override ContentType="application/vnd.ms-excel.controlproperties+xml" PartName="/xl/ctrlProps/ctrlProp326.xml"/>
  <Override ContentType="application/vnd.openxmlformats-officedocument.drawing+xml" PartName="/xl/drawings/drawing1.xml"/>
  <Override ContentType="application/vnd.ms-excel.featurepropertybag+xml" PartName="/xl/featurePropertyBag/featurePropertyBag.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6_ホームページ掲載/01_ホームページ案（Word）/報告様式/令和８年度様式（本省報告）/"/>
    </mc:Choice>
  </mc:AlternateContent>
  <xr:revisionPtr revIDLastSave="3451" documentId="120_S{B141255A-1CF1-54AD-B16D-CBAF0E13A0F6}" xr6:coauthVersionLast="47" xr6:coauthVersionMax="47" xr10:uidLastSave="{E33FD8A0-8310-403D-8C26-B12D7C6A5770}"/>
  <bookViews>
    <workbookView xWindow="-120" yWindow="-120" windowWidth="29040" windowHeight="15720" xr2:uid="{00000000-000D-0000-FFFF-FFFF00000000}"/>
  </bookViews>
  <sheets>
    <sheet name="様式３" sheetId="23" r:id="rId1"/>
  </sheets>
  <definedNames>
    <definedName name="_xlnm.Print_Area" localSheetId="0">様式３!$A$1:$J$82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3" i="23" l="1"/>
  <c r="O63" i="23"/>
  <c r="M63" i="23"/>
  <c r="M45" i="23"/>
  <c r="M82" i="23"/>
  <c r="M81" i="23"/>
  <c r="M80" i="23"/>
  <c r="M79" i="23"/>
  <c r="M68" i="23"/>
  <c r="M36" i="23" l="1"/>
  <c r="M75" i="23" l="1"/>
  <c r="M74" i="23"/>
  <c r="M25" i="23"/>
  <c r="M24" i="23"/>
  <c r="O24" i="23" l="1"/>
  <c r="M23" i="23"/>
  <c r="M6" i="23"/>
  <c r="D55" i="23"/>
  <c r="M64" i="23"/>
  <c r="O23" i="23"/>
  <c r="M14" i="23" l="1"/>
  <c r="M78" i="23"/>
  <c r="M76" i="23"/>
  <c r="M52" i="23"/>
  <c r="O53" i="23"/>
  <c r="M53" i="23"/>
  <c r="M73" i="23"/>
  <c r="M67" i="23"/>
  <c r="M62" i="23"/>
  <c r="M61" i="23"/>
  <c r="M59" i="23"/>
  <c r="M58" i="23"/>
  <c r="M57" i="23"/>
  <c r="M51" i="23"/>
  <c r="M50" i="23"/>
  <c r="M49" i="23"/>
  <c r="O71" i="23"/>
  <c r="M71" i="23"/>
  <c r="M72" i="23"/>
  <c r="O70" i="23"/>
  <c r="M70" i="23"/>
  <c r="O69" i="23"/>
  <c r="M69" i="23"/>
  <c r="M40" i="23" a="1"/>
  <c r="M40" i="23" s="1"/>
  <c r="M42" i="23"/>
  <c r="M41" i="23"/>
  <c r="M37" i="23"/>
  <c r="M38" i="23"/>
  <c r="M34" i="23"/>
  <c r="M32" i="23"/>
  <c r="M31" i="23"/>
  <c r="M11" i="23"/>
  <c r="M9" i="23"/>
  <c r="M13" i="23"/>
  <c r="M12" i="23"/>
  <c r="M10" i="23"/>
  <c r="M8" i="23"/>
  <c r="O8" i="23"/>
  <c r="M7" i="23"/>
  <c r="O6" i="23"/>
  <c r="O7" i="23"/>
  <c r="M21" i="23"/>
  <c r="M17" i="23"/>
  <c r="M16" i="23"/>
  <c r="M15" i="23"/>
  <c r="M19" i="23"/>
  <c r="M18" i="23"/>
  <c r="M22" i="23"/>
  <c r="M20" i="23"/>
  <c r="M65" i="23" l="1"/>
  <c r="S12" i="23"/>
  <c r="R12" i="23"/>
  <c r="Q12" i="23"/>
  <c r="O25" i="23"/>
  <c r="M43" i="23" l="1"/>
  <c r="M44" i="23"/>
  <c r="M39" i="23"/>
  <c r="M35" i="23"/>
  <c r="M33" i="23"/>
  <c r="M29" i="23"/>
  <c r="M28" i="23"/>
  <c r="M4" i="23"/>
  <c r="O35" i="23"/>
  <c r="S10" i="23"/>
  <c r="R10" i="23"/>
  <c r="Q10" i="2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<sst xmlns="http://schemas.openxmlformats.org/spreadsheetml/2006/main" count="234" uniqueCount="184">
  <si>
    <t>（別紙様式３）</t>
    <rPh sb="1" eb="3">
      <t>ベッシ</t>
    </rPh>
    <rPh sb="3" eb="5">
      <t>ヨウシキ</t>
    </rPh>
    <phoneticPr fontId="1"/>
  </si>
  <si>
    <t>保険薬局における施設基準届出状況報告書</t>
    <rPh sb="0" eb="2">
      <t>ホケン</t>
    </rPh>
    <rPh sb="2" eb="4">
      <t>ヤッキョク</t>
    </rPh>
    <rPh sb="8" eb="10">
      <t>シセツ</t>
    </rPh>
    <rPh sb="10" eb="12">
      <t>キジュン</t>
    </rPh>
    <rPh sb="12" eb="13">
      <t>トド</t>
    </rPh>
    <rPh sb="13" eb="14">
      <t>デ</t>
    </rPh>
    <rPh sb="14" eb="16">
      <t>ジョウキョウ</t>
    </rPh>
    <rPh sb="16" eb="18">
      <t>ホウコク</t>
    </rPh>
    <rPh sb="18" eb="19">
      <t>ショ</t>
    </rPh>
    <phoneticPr fontId="1"/>
  </si>
  <si>
    <t>都道府県名</t>
    <rPh sb="0" eb="4">
      <t>トドウフケン</t>
    </rPh>
    <rPh sb="4" eb="5">
      <t>メイ</t>
    </rPh>
    <phoneticPr fontId="1"/>
  </si>
  <si>
    <t>　 薬局コード</t>
    <rPh sb="2" eb="4">
      <t>ヤッキョク</t>
    </rPh>
    <phoneticPr fontId="1"/>
  </si>
  <si>
    <t>　 保険薬局名</t>
    <rPh sb="2" eb="4">
      <t>ホケン</t>
    </rPh>
    <rPh sb="4" eb="6">
      <t>ヤッキョク</t>
    </rPh>
    <rPh sb="6" eb="7">
      <t>メイ</t>
    </rPh>
    <phoneticPr fontId="1"/>
  </si>
  <si>
    <t>※全ての保険薬局が和暦で記入。
※記載の薬局コードを初めて取得した年月日を記入（指定更新後の指定年月日でない）。</t>
    <rPh sb="1" eb="2">
      <t>スベ</t>
    </rPh>
    <rPh sb="26" eb="27">
      <t>ハジ</t>
    </rPh>
    <phoneticPr fontId="1"/>
  </si>
  <si>
    <t>　</t>
    <phoneticPr fontId="1"/>
  </si>
  <si>
    <t>　 遡及指定※が認められた保険薬局への該当</t>
    <rPh sb="4" eb="6">
      <t>シテイ</t>
    </rPh>
    <rPh sb="8" eb="9">
      <t>ミト</t>
    </rPh>
    <rPh sb="13" eb="15">
      <t>ホケン</t>
    </rPh>
    <rPh sb="15" eb="17">
      <t>ヤッキョク</t>
    </rPh>
    <rPh sb="19" eb="21">
      <t>ガイトウ</t>
    </rPh>
    <phoneticPr fontId="1"/>
  </si>
  <si>
    <t xml:space="preserve">該当 （遡及指定が認められた）　　　 </t>
    <rPh sb="0" eb="2">
      <t>ガイトウ</t>
    </rPh>
    <phoneticPr fontId="1"/>
  </si>
  <si>
    <t>　　　　　　非該当</t>
    <rPh sb="6" eb="9">
      <t>ヒガイトウ</t>
    </rPh>
    <phoneticPr fontId="1"/>
  </si>
  <si>
    <t>保険薬剤師数</t>
    <rPh sb="0" eb="2">
      <t>ホケン</t>
    </rPh>
    <rPh sb="2" eb="5">
      <t>ヤクザイシ</t>
    </rPh>
    <rPh sb="5" eb="6">
      <t>スウ</t>
    </rPh>
    <phoneticPr fontId="1"/>
  </si>
  <si>
    <r>
      <t xml:space="preserve">・実人員
</t>
    </r>
    <r>
      <rPr>
        <sz val="8"/>
        <rFont val="ＭＳ Ｐゴシック"/>
        <family val="3"/>
        <charset val="128"/>
      </rPr>
      <t>（常勤＋非常勤）</t>
    </r>
    <rPh sb="1" eb="4">
      <t>ジツジンイン</t>
    </rPh>
    <rPh sb="6" eb="8">
      <t>ジョウキン</t>
    </rPh>
    <rPh sb="9" eb="12">
      <t>ヒジョウキン</t>
    </rPh>
    <phoneticPr fontId="1"/>
  </si>
  <si>
    <t xml:space="preserve"> </t>
    <phoneticPr fontId="1"/>
  </si>
  <si>
    <t>実人員→</t>
    <rPh sb="0" eb="3">
      <t>ジツジンイン</t>
    </rPh>
    <phoneticPr fontId="1"/>
  </si>
  <si>
    <t>常勤換算→</t>
    <rPh sb="0" eb="2">
      <t>ジョウキン</t>
    </rPh>
    <rPh sb="2" eb="4">
      <t>カンサン</t>
    </rPh>
    <phoneticPr fontId="1"/>
  </si>
  <si>
    <t>事務職員数</t>
    <rPh sb="0" eb="2">
      <t>ジム</t>
    </rPh>
    <rPh sb="2" eb="4">
      <t>ショクイン</t>
    </rPh>
    <rPh sb="4" eb="5">
      <t>スウ</t>
    </rPh>
    <phoneticPr fontId="1"/>
  </si>
  <si>
    <r>
      <t xml:space="preserve">・実人員
</t>
    </r>
    <r>
      <rPr>
        <sz val="8"/>
        <rFont val="ＭＳ Ｐゴシック"/>
        <family val="3"/>
        <charset val="128"/>
      </rPr>
      <t>（常勤＋非常勤）</t>
    </r>
    <rPh sb="1" eb="4">
      <t>ジツジンイン</t>
    </rPh>
    <phoneticPr fontId="1"/>
  </si>
  <si>
    <t>　調剤基本料２</t>
    <rPh sb="1" eb="3">
      <t>チョウザイ</t>
    </rPh>
    <rPh sb="3" eb="6">
      <t>キホンリョウ</t>
    </rPh>
    <phoneticPr fontId="1"/>
  </si>
  <si>
    <t>　　調剤基本料３－イ</t>
    <rPh sb="2" eb="4">
      <t>チョウザイ</t>
    </rPh>
    <rPh sb="4" eb="7">
      <t>キホンリョウ</t>
    </rPh>
    <phoneticPr fontId="1"/>
  </si>
  <si>
    <t>　　調剤基本料３－ロ</t>
    <phoneticPr fontId="1"/>
  </si>
  <si>
    <t>　　調剤基本料３－ハ</t>
    <rPh sb="2" eb="4">
      <t>チョウザイ</t>
    </rPh>
    <rPh sb="4" eb="7">
      <t>キホンリョウ</t>
    </rPh>
    <phoneticPr fontId="1"/>
  </si>
  <si>
    <t>　　特別調剤基本料A</t>
    <rPh sb="2" eb="4">
      <t>トクベツ</t>
    </rPh>
    <rPh sb="4" eb="6">
      <t>チョウザイ</t>
    </rPh>
    <rPh sb="6" eb="9">
      <t>キホンリョウ</t>
    </rPh>
    <phoneticPr fontId="1"/>
  </si>
  <si>
    <t>　　特別調剤基本料B</t>
    <rPh sb="2" eb="4">
      <t>トクベツ</t>
    </rPh>
    <rPh sb="4" eb="6">
      <t>チョウザイ</t>
    </rPh>
    <rPh sb="6" eb="9">
      <t>キホンリョウ</t>
    </rPh>
    <phoneticPr fontId="1"/>
  </si>
  <si>
    <t xml:space="preserve">①　処方箋受付回数
前年５月から本年４月末までの処方箋受付回数の合計を記入すること。
（※前年５月１日から当年３月末までに新規指定された保険薬局の場合は指定された日の属する月の翌月から、当年４月末までに受け付けた処方箋回数の合計を記入すること。）
</t>
    <rPh sb="25" eb="28">
      <t>ショホウセン</t>
    </rPh>
    <rPh sb="28" eb="30">
      <t>ウケツケ</t>
    </rPh>
    <rPh sb="30" eb="32">
      <t>カイスウ</t>
    </rPh>
    <rPh sb="33" eb="35">
      <t>ゴウケイ</t>
    </rPh>
    <rPh sb="36" eb="38">
      <t>キニュウ</t>
    </rPh>
    <phoneticPr fontId="1"/>
  </si>
  <si>
    <t>ア　１年間の処方箋受付回数の合計
（※前年５月１日から当年３月末までに新規指定された保険薬局の場合は指定された日の属する月の翌月から、当年４月末までに受け付けた処方箋回数の合計を記入）</t>
    <rPh sb="3" eb="5">
      <t>ネンカン</t>
    </rPh>
    <rPh sb="90" eb="91">
      <t>ニュウ</t>
    </rPh>
    <phoneticPr fontId="1"/>
  </si>
  <si>
    <t>イ　前年５月１日から当年３月末までに新規指定された保険薬局の場合は指定された日の属する月の翌月を記入すること。
（※前年４月末までに指定された場合及び遡及指定が認められた場合は記入不要）</t>
    <rPh sb="2" eb="4">
      <t>ゼンネン</t>
    </rPh>
    <rPh sb="5" eb="6">
      <t>ガツ</t>
    </rPh>
    <rPh sb="7" eb="8">
      <t>ニチ</t>
    </rPh>
    <rPh sb="10" eb="12">
      <t>トウネン</t>
    </rPh>
    <rPh sb="13" eb="15">
      <t>ガツマツ</t>
    </rPh>
    <rPh sb="18" eb="20">
      <t>シンキ</t>
    </rPh>
    <rPh sb="20" eb="22">
      <t>シテイ</t>
    </rPh>
    <rPh sb="25" eb="27">
      <t>ホケン</t>
    </rPh>
    <rPh sb="27" eb="29">
      <t>ヤッキョク</t>
    </rPh>
    <rPh sb="30" eb="32">
      <t>バアイ</t>
    </rPh>
    <rPh sb="33" eb="35">
      <t>シテイ</t>
    </rPh>
    <rPh sb="38" eb="39">
      <t>ヒ</t>
    </rPh>
    <rPh sb="40" eb="41">
      <t>ゾク</t>
    </rPh>
    <rPh sb="43" eb="44">
      <t>ツキ</t>
    </rPh>
    <rPh sb="45" eb="47">
      <t>ヨクゲツ</t>
    </rPh>
    <rPh sb="48" eb="50">
      <t>キニュウ</t>
    </rPh>
    <rPh sb="58" eb="60">
      <t>ゼンネン</t>
    </rPh>
    <rPh sb="61" eb="62">
      <t>ガツ</t>
    </rPh>
    <rPh sb="62" eb="63">
      <t>マツ</t>
    </rPh>
    <rPh sb="66" eb="68">
      <t>シテイ</t>
    </rPh>
    <rPh sb="71" eb="73">
      <t>バアイ</t>
    </rPh>
    <rPh sb="73" eb="74">
      <t>オヨ</t>
    </rPh>
    <rPh sb="75" eb="77">
      <t>ソキュウ</t>
    </rPh>
    <rPh sb="77" eb="79">
      <t>シテイ</t>
    </rPh>
    <rPh sb="80" eb="81">
      <t>ミト</t>
    </rPh>
    <rPh sb="85" eb="87">
      <t>バアイ</t>
    </rPh>
    <rPh sb="88" eb="90">
      <t>キニュウ</t>
    </rPh>
    <rPh sb="90" eb="92">
      <t>フヨウ</t>
    </rPh>
    <phoneticPr fontId="1"/>
  </si>
  <si>
    <t>自動判定なし</t>
    <rPh sb="0" eb="2">
      <t>ジドウ</t>
    </rPh>
    <rPh sb="2" eb="4">
      <t>ハンテイ</t>
    </rPh>
    <phoneticPr fontId="1"/>
  </si>
  <si>
    <t>あり</t>
    <phoneticPr fontId="1"/>
  </si>
  <si>
    <t>なし</t>
  </si>
  <si>
    <t xml:space="preserve">
該当薬局あり</t>
    <rPh sb="1" eb="3">
      <t>ガイトウ</t>
    </rPh>
    <rPh sb="3" eb="5">
      <t>ヤッキョク</t>
    </rPh>
    <phoneticPr fontId="1"/>
  </si>
  <si>
    <t xml:space="preserve">
該当薬局なし</t>
    <rPh sb="1" eb="3">
      <t>ガイトウ</t>
    </rPh>
    <rPh sb="3" eb="5">
      <t>ヤッキョク</t>
    </rPh>
    <phoneticPr fontId="1"/>
  </si>
  <si>
    <t>　　　　　　　あり</t>
    <phoneticPr fontId="1"/>
  </si>
  <si>
    <t>なし</t>
    <phoneticPr fontId="1"/>
  </si>
  <si>
    <t>・ 賃貸借取引等がある保険医療機関の種別</t>
    <phoneticPr fontId="1"/>
  </si>
  <si>
    <t>非該当</t>
    <rPh sb="0" eb="3">
      <t>ヒガイトウ</t>
    </rPh>
    <phoneticPr fontId="1"/>
  </si>
  <si>
    <t>（※ア及びイは前年の報告実績に基づき記入。前年４月２日以降の開局のため、前年の報告実績がない薬局は、ア＝「非該当」、イ＝「報告していない」を選択。）
（※ウは前年５月１日から本年４月末までの実績に基づき記入。ただし、処方箋の受付回数が１月平均600回以下の場合は、「非該当」を選択。「かかりつけ薬剤師指導料及びかかりつけ薬剤師包括管理料」に関する設問ではないので留意すること。）</t>
    <phoneticPr fontId="1"/>
  </si>
  <si>
    <t>ア 妥結率が5割以下の保険薬局への該当</t>
    <phoneticPr fontId="1"/>
  </si>
  <si>
    <t>　　　　　　　　該当</t>
    <rPh sb="8" eb="10">
      <t>ガイトウ</t>
    </rPh>
    <phoneticPr fontId="1"/>
  </si>
  <si>
    <t>イ 妥結率等の報告の有無</t>
    <rPh sb="2" eb="5">
      <t>ダケツリツ</t>
    </rPh>
    <phoneticPr fontId="1"/>
  </si>
  <si>
    <t>　　　　　　　　報告していない</t>
    <rPh sb="8" eb="10">
      <t>ホウコク</t>
    </rPh>
    <phoneticPr fontId="1"/>
  </si>
  <si>
    <t>　　　　　　報告している</t>
    <rPh sb="6" eb="8">
      <t>ホウコク</t>
    </rPh>
    <phoneticPr fontId="1"/>
  </si>
  <si>
    <t>ウ 薬剤師のかかりつけ機能に係る基本的な業務を実施していない保険薬局への該当</t>
    <phoneticPr fontId="1"/>
  </si>
  <si>
    <t>薬局コード：</t>
    <phoneticPr fontId="1"/>
  </si>
  <si>
    <t>　　　　　　　　届出している</t>
    <rPh sb="8" eb="10">
      <t>トドケデ</t>
    </rPh>
    <phoneticPr fontId="1"/>
  </si>
  <si>
    <t>　　　　　　届出していない</t>
    <phoneticPr fontId="1"/>
  </si>
  <si>
    <t xml:space="preserve"> 　　　　　 非該当</t>
    <rPh sb="7" eb="10">
      <t>ヒガイトウ</t>
    </rPh>
    <phoneticPr fontId="1"/>
  </si>
  <si>
    <t>　　</t>
    <phoneticPr fontId="1"/>
  </si>
  <si>
    <t>　加算１</t>
    <rPh sb="1" eb="3">
      <t>カサン</t>
    </rPh>
    <phoneticPr fontId="1"/>
  </si>
  <si>
    <t>　加算２</t>
    <rPh sb="1" eb="3">
      <t>カサン</t>
    </rPh>
    <phoneticPr fontId="1"/>
  </si>
  <si>
    <t>　　加算３</t>
    <rPh sb="2" eb="4">
      <t>カサン</t>
    </rPh>
    <phoneticPr fontId="1"/>
  </si>
  <si>
    <t>　　加算４</t>
    <rPh sb="2" eb="4">
      <t>カサン</t>
    </rPh>
    <phoneticPr fontId="1"/>
  </si>
  <si>
    <t>　　届出していない</t>
    <rPh sb="2" eb="4">
      <t>トドケデ</t>
    </rPh>
    <phoneticPr fontId="1"/>
  </si>
  <si>
    <t>４．連携強化加算</t>
    <rPh sb="2" eb="4">
      <t>レンケイ</t>
    </rPh>
    <rPh sb="4" eb="6">
      <t>キョウカ</t>
    </rPh>
    <rPh sb="6" eb="8">
      <t>カサン</t>
    </rPh>
    <phoneticPr fontId="1"/>
  </si>
  <si>
    <t>届出している</t>
    <rPh sb="0" eb="2">
      <t>トドケデ</t>
    </rPh>
    <phoneticPr fontId="1"/>
  </si>
  <si>
    <t>届出していない</t>
    <rPh sb="0" eb="2">
      <t>トドケデ</t>
    </rPh>
    <phoneticPr fontId="1"/>
  </si>
  <si>
    <t>① 本年５月２日以降に新規指定を受けた場合等、直近3か月間の実績がない保険薬局への該当</t>
    <rPh sb="16" eb="17">
      <t>ウ</t>
    </rPh>
    <rPh sb="19" eb="21">
      <t>バアイ</t>
    </rPh>
    <rPh sb="35" eb="39">
      <t>ホケンヤッキョク</t>
    </rPh>
    <rPh sb="41" eb="43">
      <t>ガイトウ</t>
    </rPh>
    <phoneticPr fontId="1"/>
  </si>
  <si>
    <t>該当</t>
    <rPh sb="0" eb="2">
      <t>ガイトウ</t>
    </rPh>
    <phoneticPr fontId="1"/>
  </si>
  <si>
    <t>加算１</t>
    <rPh sb="0" eb="2">
      <t>カサン</t>
    </rPh>
    <phoneticPr fontId="1"/>
  </si>
  <si>
    <t>加算２</t>
    <rPh sb="0" eb="2">
      <t>カサン</t>
    </rPh>
    <phoneticPr fontId="1"/>
  </si>
  <si>
    <t>届出している</t>
    <rPh sb="0" eb="1">
      <t>トド</t>
    </rPh>
    <rPh sb="1" eb="2">
      <t>デ</t>
    </rPh>
    <phoneticPr fontId="1"/>
  </si>
  <si>
    <t>自局</t>
    <phoneticPr fontId="1"/>
  </si>
  <si>
    <t>他局（共同利用）</t>
    <phoneticPr fontId="1"/>
  </si>
  <si>
    <t>① 特定薬剤管理指導加算２</t>
    <phoneticPr fontId="1"/>
  </si>
  <si>
    <t>〔記入上の注意〕</t>
    <rPh sb="1" eb="3">
      <t>キニュウ</t>
    </rPh>
    <rPh sb="3" eb="4">
      <t>ジョウ</t>
    </rPh>
    <rPh sb="5" eb="7">
      <t>チュウイ</t>
    </rPh>
    <phoneticPr fontId="1"/>
  </si>
  <si>
    <t>印刷は、片面印刷を選択とすること。</t>
    <rPh sb="0" eb="2">
      <t>インサツ</t>
    </rPh>
    <rPh sb="4" eb="6">
      <t>カタメン</t>
    </rPh>
    <rPh sb="6" eb="8">
      <t>インサツ</t>
    </rPh>
    <rPh sb="9" eb="11">
      <t>センタク</t>
    </rPh>
    <phoneticPr fontId="1"/>
  </si>
  <si>
    <t>「1.調剤基本料」欄の⑥ウ ｢薬剤師のかかりつけ機能に係る基本的な業務を実施していない保険薬局への該当｣については、別紙様式3参考「 第91　調剤基本料の注４に規定する保険薬局」を参照のこと。</t>
    <rPh sb="9" eb="10">
      <t>ラン</t>
    </rPh>
    <rPh sb="49" eb="51">
      <t>ガイトウ</t>
    </rPh>
    <phoneticPr fontId="1"/>
  </si>
  <si>
    <t>訂正を行う場合に、訂正印は不要であること。</t>
    <rPh sb="0" eb="2">
      <t>テイセイ</t>
    </rPh>
    <rPh sb="3" eb="4">
      <t>オコナ</t>
    </rPh>
    <rPh sb="5" eb="7">
      <t>バアイ</t>
    </rPh>
    <rPh sb="9" eb="12">
      <t>テイセイイン</t>
    </rPh>
    <rPh sb="13" eb="15">
      <t>フヨウ</t>
    </rPh>
    <phoneticPr fontId="1"/>
  </si>
  <si>
    <t>「1.調剤基本料」欄の各項目は施設基準に定められた期間及び計算方法で算出される値を記入すること(別紙様式3参考を参照)。
なお、定められた方法で計算できない項目については、特に断りがある場合を除き、「０」と記入すること。</t>
    <rPh sb="86" eb="87">
      <t>トク</t>
    </rPh>
    <rPh sb="88" eb="89">
      <t>コトワ</t>
    </rPh>
    <rPh sb="93" eb="95">
      <t>バアイ</t>
    </rPh>
    <rPh sb="96" eb="97">
      <t>ノゾ</t>
    </rPh>
    <phoneticPr fontId="1"/>
  </si>
  <si>
    <t>基本診療料の施設基準等の別表第六の二の所在する保険薬局への該当</t>
    <rPh sb="0" eb="2">
      <t>キホン</t>
    </rPh>
    <rPh sb="2" eb="4">
      <t>シンリョウ</t>
    </rPh>
    <rPh sb="4" eb="5">
      <t>リョウ</t>
    </rPh>
    <rPh sb="6" eb="8">
      <t>シセツ</t>
    </rPh>
    <rPh sb="8" eb="10">
      <t>キジュン</t>
    </rPh>
    <rPh sb="10" eb="11">
      <t>トウ</t>
    </rPh>
    <rPh sb="12" eb="14">
      <t>ベッピョウ</t>
    </rPh>
    <rPh sb="14" eb="15">
      <t>ダイ</t>
    </rPh>
    <rPh sb="15" eb="16">
      <t>6</t>
    </rPh>
    <rPh sb="17" eb="18">
      <t>2</t>
    </rPh>
    <rPh sb="19" eb="21">
      <t>ショザイ</t>
    </rPh>
    <rPh sb="23" eb="25">
      <t>ホケン</t>
    </rPh>
    <rPh sb="25" eb="27">
      <t>ヤッキョク</t>
    </rPh>
    <rPh sb="29" eb="31">
      <t>ガイトウ</t>
    </rPh>
    <phoneticPr fontId="1"/>
  </si>
  <si>
    <t>　 指定年月日</t>
    <rPh sb="2" eb="4">
      <t>シテイ</t>
    </rPh>
    <rPh sb="4" eb="7">
      <t>ネンガッピ</t>
    </rPh>
    <phoneticPr fontId="1"/>
  </si>
  <si>
    <t>　増築　　　　　　　　　　　　改築</t>
    <rPh sb="1" eb="3">
      <t>ゾウチク</t>
    </rPh>
    <rPh sb="15" eb="17">
      <t>カイチク</t>
    </rPh>
    <phoneticPr fontId="1"/>
  </si>
  <si>
    <t>　 改築年月日
　 増築年月日</t>
    <rPh sb="2" eb="4">
      <t>カイチク</t>
    </rPh>
    <rPh sb="4" eb="7">
      <t>ネンガッピ</t>
    </rPh>
    <rPh sb="10" eb="12">
      <t>ゾウチク</t>
    </rPh>
    <phoneticPr fontId="1"/>
  </si>
  <si>
    <t>調剤室面積</t>
    <rPh sb="0" eb="3">
      <t>チョウザイシツ</t>
    </rPh>
    <rPh sb="3" eb="5">
      <t>メンセキ</t>
    </rPh>
    <phoneticPr fontId="1"/>
  </si>
  <si>
    <r>
      <t>（令和</t>
    </r>
    <r>
      <rPr>
        <sz val="11"/>
        <color theme="1"/>
        <rFont val="ＭＳ ゴシック"/>
        <family val="3"/>
        <charset val="128"/>
      </rPr>
      <t>８</t>
    </r>
    <r>
      <rPr>
        <sz val="11"/>
        <rFont val="ＭＳ ゴシック"/>
        <family val="3"/>
        <charset val="128"/>
      </rPr>
      <t>年８月１日現在）</t>
    </r>
    <rPh sb="1" eb="2">
      <t>レイ</t>
    </rPh>
    <rPh sb="2" eb="3">
      <t>ワ</t>
    </rPh>
    <rPh sb="4" eb="5">
      <t>ネン</t>
    </rPh>
    <rPh sb="6" eb="7">
      <t>ガツ</t>
    </rPh>
    <rPh sb="8" eb="9">
      <t>ヒ</t>
    </rPh>
    <rPh sb="9" eb="11">
      <t>ゲンザイ</t>
    </rPh>
    <phoneticPr fontId="1"/>
  </si>
  <si>
    <t>（※レセプトに記載する７桁の数字を記入すること。）　　</t>
    <phoneticPr fontId="1"/>
  </si>
  <si>
    <t>　　個人立　　　　法人立</t>
    <rPh sb="2" eb="4">
      <t>コジン</t>
    </rPh>
    <rPh sb="4" eb="5">
      <t>リツ</t>
    </rPh>
    <rPh sb="9" eb="11">
      <t>ホウジン</t>
    </rPh>
    <rPh sb="11" eb="12">
      <t>リツ</t>
    </rPh>
    <phoneticPr fontId="1"/>
  </si>
  <si>
    <t>形態</t>
    <rPh sb="0" eb="2">
      <t>ケイタイ</t>
    </rPh>
    <phoneticPr fontId="1"/>
  </si>
  <si>
    <t>ア 所属するグループ名（※所属するグループがある全ての保険薬局が回答すること）</t>
    <phoneticPr fontId="1"/>
  </si>
  <si>
    <t>　　　　該当　（対象地域名：　　　　　　　　　　　　　　）</t>
    <rPh sb="4" eb="6">
      <t>ガイトウ</t>
    </rPh>
    <rPh sb="8" eb="10">
      <t>タイショウ</t>
    </rPh>
    <rPh sb="10" eb="12">
      <t>チイキ</t>
    </rPh>
    <rPh sb="12" eb="13">
      <t>メイ</t>
    </rPh>
    <phoneticPr fontId="1"/>
  </si>
  <si>
    <t>　　　　　　加算５</t>
    <rPh sb="6" eb="8">
      <t>カサン</t>
    </rPh>
    <phoneticPr fontId="1"/>
  </si>
  <si>
    <t>該当するものをすべて選択してください</t>
    <rPh sb="0" eb="2">
      <t>ガイトウ</t>
    </rPh>
    <rPh sb="10" eb="12">
      <t>センタク</t>
    </rPh>
    <phoneticPr fontId="1"/>
  </si>
  <si>
    <t>在宅患者訪問薬剤管理指導料の算定回数　</t>
    <rPh sb="0" eb="2">
      <t>ザイタク</t>
    </rPh>
    <rPh sb="2" eb="4">
      <t>カンジャ</t>
    </rPh>
    <rPh sb="4" eb="6">
      <t>ホウモン</t>
    </rPh>
    <rPh sb="6" eb="8">
      <t>ヤクザイ</t>
    </rPh>
    <rPh sb="8" eb="10">
      <t>カンリ</t>
    </rPh>
    <rPh sb="10" eb="13">
      <t>シドウリョウ</t>
    </rPh>
    <rPh sb="14" eb="16">
      <t>サンテイ</t>
    </rPh>
    <rPh sb="16" eb="18">
      <t>カイスウ</t>
    </rPh>
    <phoneticPr fontId="1"/>
  </si>
  <si>
    <t>在宅患者訪問薬剤管理指導料の算定人数</t>
    <phoneticPr fontId="1"/>
  </si>
  <si>
    <t>「居宅療養管理指導費」及び「介護予防居宅療養管理指導費」(介護保険)の算定回数　</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カイスウ</t>
    </rPh>
    <phoneticPr fontId="1"/>
  </si>
  <si>
    <t>「居宅療養管理指導費」及び「介護予防居宅療養管理指導費」(介護保険)の算定人数</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ニンズウ</t>
    </rPh>
    <phoneticPr fontId="1"/>
  </si>
  <si>
    <t>訪問薬剤指導実績に占める割合</t>
    <rPh sb="0" eb="2">
      <t>ホウモン</t>
    </rPh>
    <rPh sb="2" eb="4">
      <t>ヤクザイ</t>
    </rPh>
    <rPh sb="4" eb="6">
      <t>シドウ</t>
    </rPh>
    <rPh sb="6" eb="8">
      <t>ジッセキ</t>
    </rPh>
    <rPh sb="9" eb="10">
      <t>シ</t>
    </rPh>
    <rPh sb="12" eb="14">
      <t>ワリアイ</t>
    </rPh>
    <phoneticPr fontId="1"/>
  </si>
  <si>
    <t>　　訪問時の医療用麻薬に関する指導実績</t>
    <phoneticPr fontId="1"/>
  </si>
  <si>
    <t>　　無菌製剤処理加算の算定実績</t>
    <phoneticPr fontId="1"/>
  </si>
  <si>
    <t>　　小児特定加算及び乳幼児加算の算定回数の合計</t>
    <phoneticPr fontId="1"/>
  </si>
  <si>
    <t>③同一グループ以外への分譲実績</t>
    <rPh sb="1" eb="3">
      <t>ドウイツ</t>
    </rPh>
    <rPh sb="7" eb="9">
      <t>イガイ</t>
    </rPh>
    <rPh sb="11" eb="13">
      <t>ブンジョウ</t>
    </rPh>
    <rPh sb="13" eb="15">
      <t>ジッセキ</t>
    </rPh>
    <phoneticPr fontId="1"/>
  </si>
  <si>
    <t>①訪問薬剤指導の実績（「届出していない」場合であっても記入が必要）</t>
    <rPh sb="1" eb="3">
      <t>ホウモン</t>
    </rPh>
    <rPh sb="3" eb="5">
      <t>ヤクザイ</t>
    </rPh>
    <rPh sb="5" eb="7">
      <t>シドウ</t>
    </rPh>
    <rPh sb="8" eb="10">
      <t>ジッセキ</t>
    </rPh>
    <rPh sb="12" eb="14">
      <t>トドケデ</t>
    </rPh>
    <rPh sb="20" eb="22">
      <t>バアイ</t>
    </rPh>
    <rPh sb="27" eb="29">
      <t>キニュウ</t>
    </rPh>
    <rPh sb="30" eb="32">
      <t>ヒツヨウ</t>
    </rPh>
    <phoneticPr fontId="1"/>
  </si>
  <si>
    <t>② 服薬管理指導料の注１(かかりつけ薬剤師）</t>
    <rPh sb="18" eb="21">
      <t>ヤクザイシ</t>
    </rPh>
    <phoneticPr fontId="1"/>
  </si>
  <si>
    <t>　薬局が所在する市町村</t>
    <rPh sb="1" eb="3">
      <t>ヤッキョク</t>
    </rPh>
    <rPh sb="4" eb="6">
      <t>ショザイ</t>
    </rPh>
    <rPh sb="8" eb="11">
      <t>シチョウソン</t>
    </rPh>
    <phoneticPr fontId="1"/>
  </si>
  <si>
    <t>　　　200床以上の病院前門前に該当</t>
    <rPh sb="6" eb="7">
      <t>ショウ</t>
    </rPh>
    <rPh sb="7" eb="9">
      <t>イジョウ</t>
    </rPh>
    <rPh sb="10" eb="12">
      <t>ビョウイン</t>
    </rPh>
    <rPh sb="12" eb="13">
      <t>マエ</t>
    </rPh>
    <rPh sb="13" eb="15">
      <t>モンゼン</t>
    </rPh>
    <rPh sb="16" eb="18">
      <t>ガイトウ</t>
    </rPh>
    <phoneticPr fontId="1"/>
  </si>
  <si>
    <t>　　　医療モール内に該当</t>
    <rPh sb="3" eb="5">
      <t>イリョウ</t>
    </rPh>
    <rPh sb="8" eb="9">
      <t>ナイ</t>
    </rPh>
    <rPh sb="10" eb="12">
      <t>ガイトウ</t>
    </rPh>
    <phoneticPr fontId="1"/>
  </si>
  <si>
    <t>　　③実施している項目を選択し実績を記載(前年５月から本年４月までの合計回数)</t>
    <rPh sb="3" eb="5">
      <t>ジッシ</t>
    </rPh>
    <rPh sb="9" eb="11">
      <t>コウモク</t>
    </rPh>
    <rPh sb="12" eb="14">
      <t>センタク</t>
    </rPh>
    <rPh sb="16" eb="18">
      <t>ジッセキ</t>
    </rPh>
    <rPh sb="19" eb="21">
      <t>キサイ</t>
    </rPh>
    <phoneticPr fontId="1"/>
  </si>
  <si>
    <t>　調剤基本料１</t>
    <phoneticPr fontId="1"/>
  </si>
  <si>
    <t>市町村コード</t>
    <rPh sb="0" eb="3">
      <t>シチョウソン</t>
    </rPh>
    <phoneticPr fontId="1"/>
  </si>
  <si>
    <t>　 開局時間</t>
    <rPh sb="2" eb="4">
      <t>カイキョク</t>
    </rPh>
    <rPh sb="4" eb="6">
      <t>ジカン</t>
    </rPh>
    <phoneticPr fontId="1"/>
  </si>
  <si>
    <t>～　閉局時間</t>
    <rPh sb="2" eb="4">
      <t>ヘイキョク</t>
    </rPh>
    <rPh sb="4" eb="6">
      <t>ジカン</t>
    </rPh>
    <phoneticPr fontId="1"/>
  </si>
  <si>
    <t xml:space="preserve">
</t>
    <phoneticPr fontId="1"/>
  </si>
  <si>
    <t>半径500m以内に他の保険薬局がある</t>
    <rPh sb="0" eb="2">
      <t>ハンケイ</t>
    </rPh>
    <rPh sb="6" eb="8">
      <t>イナイ</t>
    </rPh>
    <rPh sb="9" eb="10">
      <t>ホカ</t>
    </rPh>
    <rPh sb="11" eb="13">
      <t>ホケン</t>
    </rPh>
    <rPh sb="13" eb="15">
      <t>ヤッキョク</t>
    </rPh>
    <phoneticPr fontId="1"/>
  </si>
  <si>
    <t>該当　　　　非該当</t>
    <rPh sb="0" eb="2">
      <t>ガイトウ</t>
    </rPh>
    <rPh sb="6" eb="9">
      <t>ヒガイトウ</t>
    </rPh>
    <phoneticPr fontId="1"/>
  </si>
  <si>
    <t>イ グループ内の1月あたりの処方箋受付回数の合計</t>
    <phoneticPr fontId="1"/>
  </si>
  <si>
    <t>ウ 同一グループ内の主たる保険医療機関を同じくする他の保険薬局の有無及び自局と該当する他の保険薬局の処方箋受付回数の合計（１月あたり）</t>
    <rPh sb="32" eb="34">
      <t>ウム</t>
    </rPh>
    <rPh sb="34" eb="35">
      <t>オヨ</t>
    </rPh>
    <rPh sb="62" eb="63">
      <t>ツキ</t>
    </rPh>
    <phoneticPr fontId="1"/>
  </si>
  <si>
    <t>　　　あり　　　　　なし</t>
    <phoneticPr fontId="1"/>
  </si>
  <si>
    <t>１．調剤基本料（全ての保険薬局が全ての項目に回答）</t>
    <rPh sb="2" eb="4">
      <t>チョウザイ</t>
    </rPh>
    <rPh sb="4" eb="7">
      <t>キホンリョウ</t>
    </rPh>
    <phoneticPr fontId="1"/>
  </si>
  <si>
    <t>平成28年10月1日から平成30年3月31日の間
                      該当</t>
    <rPh sb="0" eb="2">
      <t>ヘイセイ</t>
    </rPh>
    <rPh sb="4" eb="5">
      <t>ネン</t>
    </rPh>
    <rPh sb="7" eb="8">
      <t>ガツ</t>
    </rPh>
    <rPh sb="9" eb="10">
      <t>ニチ</t>
    </rPh>
    <rPh sb="12" eb="14">
      <t>ヘイセイ</t>
    </rPh>
    <rPh sb="16" eb="17">
      <t>ネン</t>
    </rPh>
    <rPh sb="18" eb="19">
      <t>ガツ</t>
    </rPh>
    <rPh sb="21" eb="22">
      <t>ニチ</t>
    </rPh>
    <rPh sb="23" eb="24">
      <t>アイダ</t>
    </rPh>
    <rPh sb="52" eb="54">
      <t>ガイトウ</t>
    </rPh>
    <phoneticPr fontId="1"/>
  </si>
  <si>
    <t>平成30年4月１日から令和8年3月4日の間
　　　　　　　　　該当</t>
    <rPh sb="0" eb="2">
      <t>ヘイセイ</t>
    </rPh>
    <rPh sb="4" eb="5">
      <t>ネン</t>
    </rPh>
    <rPh sb="6" eb="7">
      <t>ガツ</t>
    </rPh>
    <rPh sb="8" eb="9">
      <t>ニチ</t>
    </rPh>
    <rPh sb="11" eb="13">
      <t>レイワ</t>
    </rPh>
    <rPh sb="14" eb="15">
      <t>ネン</t>
    </rPh>
    <rPh sb="16" eb="17">
      <t>ガツ</t>
    </rPh>
    <rPh sb="18" eb="19">
      <t>ニチ</t>
    </rPh>
    <rPh sb="20" eb="21">
      <t>アイダ</t>
    </rPh>
    <rPh sb="32" eb="34">
      <t>ガイトウ</t>
    </rPh>
    <phoneticPr fontId="1"/>
  </si>
  <si>
    <t>平成28年９月30日以前
該当</t>
    <rPh sb="15" eb="17">
      <t>ガイトウ</t>
    </rPh>
    <phoneticPr fontId="1"/>
  </si>
  <si>
    <t>令和8年3月5日以降
                　　該当</t>
    <rPh sb="0" eb="2">
      <t>レイワ</t>
    </rPh>
    <rPh sb="31" eb="33">
      <t>ガイトウ</t>
    </rPh>
    <phoneticPr fontId="1"/>
  </si>
  <si>
    <t>医療法第 30条の４第１項に規定する医療計画におけるへき地に所在する保険薬局に該当</t>
    <rPh sb="39" eb="41">
      <t>ガイトウ</t>
    </rPh>
    <phoneticPr fontId="1"/>
  </si>
  <si>
    <t>　　該当　　　　非該当</t>
    <rPh sb="2" eb="4">
      <t>ガイトウ</t>
    </rPh>
    <rPh sb="8" eb="11">
      <t>ヒガイトウ</t>
    </rPh>
    <phoneticPr fontId="1"/>
  </si>
  <si>
    <t>チェックボックスが設けられている欄は、該当する区分全てに☑を記入すること。</t>
    <rPh sb="9" eb="10">
      <t>モウ</t>
    </rPh>
    <rPh sb="16" eb="17">
      <t>ラン</t>
    </rPh>
    <rPh sb="19" eb="21">
      <t>ガイトウ</t>
    </rPh>
    <rPh sb="23" eb="25">
      <t>クブン</t>
    </rPh>
    <rPh sb="25" eb="26">
      <t>スベ</t>
    </rPh>
    <rPh sb="30" eb="32">
      <t>キニュウ</t>
    </rPh>
    <phoneticPr fontId="1"/>
  </si>
  <si>
    <t xml:space="preserve">・ 特定の保険医療機関と特別な関係に新たに該当することになった時期について該当するものにチェック
</t>
    <rPh sb="12" eb="14">
      <t>トクベツ</t>
    </rPh>
    <rPh sb="15" eb="17">
      <t>カンケイ</t>
    </rPh>
    <rPh sb="37" eb="39">
      <t>ガイトウ</t>
    </rPh>
    <phoneticPr fontId="1"/>
  </si>
  <si>
    <t>非該当</t>
    <rPh sb="0" eb="1">
      <t>トウ</t>
    </rPh>
    <phoneticPr fontId="1"/>
  </si>
  <si>
    <t>届出している</t>
    <phoneticPr fontId="1"/>
  </si>
  <si>
    <t>届出していない</t>
    <phoneticPr fontId="1"/>
  </si>
  <si>
    <t>　　　病院(200床以上)　　　診療所又は病院(200床未満)　　　複数保険医療機関（モール内・ビレッジ内の全ての医療機関を一の医療機関とみなして計算すること）</t>
    <rPh sb="3" eb="5">
      <t>ビョウイン</t>
    </rPh>
    <rPh sb="9" eb="10">
      <t>ショウ</t>
    </rPh>
    <rPh sb="10" eb="12">
      <t>イジョウ</t>
    </rPh>
    <rPh sb="16" eb="19">
      <t>シンリョウジョ</t>
    </rPh>
    <rPh sb="19" eb="20">
      <t>マタ</t>
    </rPh>
    <rPh sb="21" eb="23">
      <t>ビョウイン</t>
    </rPh>
    <rPh sb="27" eb="28">
      <t>ショウ</t>
    </rPh>
    <rPh sb="28" eb="30">
      <t>ミマン</t>
    </rPh>
    <rPh sb="34" eb="36">
      <t>フクスウ</t>
    </rPh>
    <rPh sb="36" eb="38">
      <t>ホケン</t>
    </rPh>
    <rPh sb="38" eb="40">
      <t>イリョウ</t>
    </rPh>
    <rPh sb="40" eb="42">
      <t>キカン</t>
    </rPh>
    <rPh sb="46" eb="47">
      <t>ナイ</t>
    </rPh>
    <rPh sb="52" eb="53">
      <t>ナイ</t>
    </rPh>
    <rPh sb="54" eb="55">
      <t>スベ</t>
    </rPh>
    <rPh sb="57" eb="59">
      <t>イリョウ</t>
    </rPh>
    <rPh sb="59" eb="61">
      <t>キカン</t>
    </rPh>
    <rPh sb="62" eb="63">
      <t>イチ</t>
    </rPh>
    <rPh sb="64" eb="66">
      <t>イリョウ</t>
    </rPh>
    <rPh sb="66" eb="68">
      <t>キカン</t>
    </rPh>
    <rPh sb="73" eb="75">
      <t>ケイサン</t>
    </rPh>
    <phoneticPr fontId="1"/>
  </si>
  <si>
    <t>処方箋受付回数が第１位の保険医療機関に係る集中率</t>
    <rPh sb="0" eb="3">
      <t>ショホウセン</t>
    </rPh>
    <rPh sb="3" eb="5">
      <t>ウケツケ</t>
    </rPh>
    <rPh sb="5" eb="7">
      <t>カイスウ</t>
    </rPh>
    <rPh sb="8" eb="9">
      <t>ダイ</t>
    </rPh>
    <rPh sb="10" eb="11">
      <t>イ</t>
    </rPh>
    <rPh sb="12" eb="14">
      <t>ホケン</t>
    </rPh>
    <rPh sb="14" eb="16">
      <t>イリョウ</t>
    </rPh>
    <rPh sb="16" eb="18">
      <t>キカン</t>
    </rPh>
    <rPh sb="19" eb="20">
      <t>カカ</t>
    </rPh>
    <rPh sb="21" eb="23">
      <t>シュウチュウ</t>
    </rPh>
    <phoneticPr fontId="1"/>
  </si>
  <si>
    <t>処方箋受付回数が第２位の保険医療機関に係る集中率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
  </si>
  <si>
    <t>処方箋受付回数が第３位の保険医療機関に係る集中率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
  </si>
  <si>
    <r>
      <t>２．</t>
    </r>
    <r>
      <rPr>
        <b/>
        <sz val="9"/>
        <rFont val="ＭＳ Ｐゴシック"/>
        <family val="3"/>
        <charset val="128"/>
      </rPr>
      <t>調剤基本料の注１ただし書きに規定する施設基準の保険薬局
　　（医療資源の少ない地域に所在する保険薬局）に係る届出</t>
    </r>
    <rPh sb="2" eb="4">
      <t>チョウザイ</t>
    </rPh>
    <rPh sb="4" eb="7">
      <t>キホンリョウ</t>
    </rPh>
    <rPh sb="8" eb="9">
      <t>チュウ</t>
    </rPh>
    <rPh sb="13" eb="14">
      <t>ガ</t>
    </rPh>
    <rPh sb="16" eb="18">
      <t>キテイ</t>
    </rPh>
    <rPh sb="20" eb="22">
      <t>シセツ</t>
    </rPh>
    <rPh sb="22" eb="24">
      <t>キジュン</t>
    </rPh>
    <rPh sb="25" eb="27">
      <t>ホケン</t>
    </rPh>
    <rPh sb="27" eb="29">
      <t>ヤッキョク</t>
    </rPh>
    <rPh sb="54" eb="55">
      <t>カカ</t>
    </rPh>
    <rPh sb="56" eb="58">
      <t>トドケデ</t>
    </rPh>
    <phoneticPr fontId="1"/>
  </si>
  <si>
    <t>② 後発医薬品の調剤割合</t>
    <rPh sb="2" eb="4">
      <t>コウハツ</t>
    </rPh>
    <rPh sb="4" eb="7">
      <t>イヤクヒン</t>
    </rPh>
    <rPh sb="8" eb="10">
      <t>チョウザイ</t>
    </rPh>
    <phoneticPr fontId="1"/>
  </si>
  <si>
    <t xml:space="preserve">②在宅患者訪問薬剤管理指導料の１、在宅患者緊急訪問薬剤管理指導料、在宅患者緊急時等共同指導料、単一建物居住者が１人の場合の居宅療養管理指導費及び介護予防居宅療養管理指導費の実績
</t>
    <rPh sb="1" eb="3">
      <t>ザイタク</t>
    </rPh>
    <rPh sb="3" eb="5">
      <t>カンジャ</t>
    </rPh>
    <rPh sb="5" eb="7">
      <t>ホウモン</t>
    </rPh>
    <rPh sb="7" eb="9">
      <t>ヤクザイ</t>
    </rPh>
    <rPh sb="9" eb="11">
      <t>カンリ</t>
    </rPh>
    <rPh sb="11" eb="13">
      <t>シドウ</t>
    </rPh>
    <rPh sb="13" eb="14">
      <t>リョウ</t>
    </rPh>
    <rPh sb="17" eb="19">
      <t>ザイタク</t>
    </rPh>
    <rPh sb="19" eb="21">
      <t>カンジャ</t>
    </rPh>
    <rPh sb="21" eb="23">
      <t>キンキュウ</t>
    </rPh>
    <rPh sb="23" eb="25">
      <t>ホウモン</t>
    </rPh>
    <rPh sb="25" eb="27">
      <t>ヤクザイ</t>
    </rPh>
    <rPh sb="27" eb="29">
      <t>カンリ</t>
    </rPh>
    <rPh sb="29" eb="31">
      <t>シドウ</t>
    </rPh>
    <rPh sb="31" eb="32">
      <t>リョウ</t>
    </rPh>
    <rPh sb="33" eb="35">
      <t>ザイタク</t>
    </rPh>
    <rPh sb="35" eb="37">
      <t>カンジャ</t>
    </rPh>
    <rPh sb="37" eb="40">
      <t>キンキュウジ</t>
    </rPh>
    <rPh sb="40" eb="41">
      <t>トウ</t>
    </rPh>
    <rPh sb="41" eb="43">
      <t>キョウドウ</t>
    </rPh>
    <rPh sb="43" eb="45">
      <t>シドウ</t>
    </rPh>
    <rPh sb="45" eb="46">
      <t>リョウ</t>
    </rPh>
    <rPh sb="47" eb="49">
      <t>タンイツ</t>
    </rPh>
    <rPh sb="49" eb="51">
      <t>タテモノ</t>
    </rPh>
    <rPh sb="51" eb="54">
      <t>キョジュウシャ</t>
    </rPh>
    <rPh sb="56" eb="57">
      <t>ニン</t>
    </rPh>
    <rPh sb="58" eb="60">
      <t>バアイ</t>
    </rPh>
    <rPh sb="61" eb="63">
      <t>キョタク</t>
    </rPh>
    <rPh sb="63" eb="65">
      <t>リョウヨウ</t>
    </rPh>
    <rPh sb="65" eb="67">
      <t>カンリ</t>
    </rPh>
    <rPh sb="67" eb="69">
      <t>シドウ</t>
    </rPh>
    <rPh sb="69" eb="70">
      <t>ヒ</t>
    </rPh>
    <rPh sb="86" eb="88">
      <t>ジッセキ</t>
    </rPh>
    <phoneticPr fontId="1"/>
  </si>
  <si>
    <t>左記の訪問薬剤指導実績合計</t>
    <rPh sb="0" eb="2">
      <t>サキ</t>
    </rPh>
    <rPh sb="3" eb="5">
      <t>ホウモン</t>
    </rPh>
    <rPh sb="5" eb="7">
      <t>ヤクザイ</t>
    </rPh>
    <rPh sb="7" eb="9">
      <t>シドウ</t>
    </rPh>
    <rPh sb="9" eb="11">
      <t>ジッセキ</t>
    </rPh>
    <rPh sb="11" eb="13">
      <t>ゴウケイ</t>
    </rPh>
    <phoneticPr fontId="1"/>
  </si>
  <si>
    <t>　　　３つ以上の密集する薬局に該当</t>
    <rPh sb="5" eb="7">
      <t>イジョウ</t>
    </rPh>
    <rPh sb="8" eb="10">
      <t>ミッシュウ</t>
    </rPh>
    <rPh sb="12" eb="14">
      <t>ヤッキョク</t>
    </rPh>
    <rPh sb="15" eb="17">
      <t>ガイトウ</t>
    </rPh>
    <phoneticPr fontId="1"/>
  </si>
  <si>
    <t>「市町村コード」については、別シートで確認すること。</t>
    <rPh sb="1" eb="4">
      <t>シチョウソン</t>
    </rPh>
    <rPh sb="14" eb="15">
      <t>ベツ</t>
    </rPh>
    <rPh sb="19" eb="21">
      <t>カクニン</t>
    </rPh>
    <phoneticPr fontId="1"/>
  </si>
  <si>
    <t>「医療資源の少ない地域」については、別シートで該当していることを確認すること。</t>
    <rPh sb="1" eb="3">
      <t>イリョウ</t>
    </rPh>
    <rPh sb="3" eb="5">
      <t>シゲン</t>
    </rPh>
    <rPh sb="6" eb="7">
      <t>スク</t>
    </rPh>
    <rPh sb="9" eb="11">
      <t>チイキ</t>
    </rPh>
    <rPh sb="18" eb="19">
      <t>ベツ</t>
    </rPh>
    <rPh sb="23" eb="25">
      <t>ガイトウ</t>
    </rPh>
    <rPh sb="32" eb="34">
      <t>カクニン</t>
    </rPh>
    <phoneticPr fontId="1"/>
  </si>
  <si>
    <t>常勤換算後のベースアップ評価料の対象者数
(店舗販売業の従事者を含む）</t>
    <rPh sb="0" eb="2">
      <t>ジョウキン</t>
    </rPh>
    <rPh sb="2" eb="4">
      <t>カンサン</t>
    </rPh>
    <rPh sb="4" eb="5">
      <t>ゴ</t>
    </rPh>
    <rPh sb="12" eb="14">
      <t>ヒョウカ</t>
    </rPh>
    <rPh sb="14" eb="15">
      <t>リョウ</t>
    </rPh>
    <rPh sb="16" eb="18">
      <t>タイショウ</t>
    </rPh>
    <rPh sb="18" eb="19">
      <t>シャ</t>
    </rPh>
    <rPh sb="19" eb="20">
      <t>スウ</t>
    </rPh>
    <rPh sb="22" eb="24">
      <t>テンポ</t>
    </rPh>
    <rPh sb="24" eb="26">
      <t>ハンバイ</t>
    </rPh>
    <rPh sb="26" eb="27">
      <t>ギョウ</t>
    </rPh>
    <rPh sb="28" eb="31">
      <t>ジュウジシャ</t>
    </rPh>
    <rPh sb="32" eb="33">
      <t>フク</t>
    </rPh>
    <phoneticPr fontId="1"/>
  </si>
  <si>
    <t>⑤ 調剤基本料の注８に規定する厚生労働大臣が定める保険薬局への該当（後発医薬品減算）
（※処方箋受付回数が１月600回以下の場合は、「非該当」を選択）</t>
    <phoneticPr fontId="1"/>
  </si>
  <si>
    <t>在宅患者訪問薬剤管理指導料に係る届出</t>
    <rPh sb="0" eb="2">
      <t>ザイタク</t>
    </rPh>
    <rPh sb="2" eb="4">
      <t>カンジャ</t>
    </rPh>
    <rPh sb="4" eb="6">
      <t>ホウモン</t>
    </rPh>
    <rPh sb="6" eb="8">
      <t>ヤクザイ</t>
    </rPh>
    <rPh sb="8" eb="10">
      <t>カンリ</t>
    </rPh>
    <rPh sb="10" eb="13">
      <t>シドウリョウ</t>
    </rPh>
    <rPh sb="14" eb="15">
      <t>カカ</t>
    </rPh>
    <rPh sb="16" eb="18">
      <t>トドケデ</t>
    </rPh>
    <phoneticPr fontId="1"/>
  </si>
  <si>
    <t>在宅患者医療用麻薬持続注射療法加算</t>
    <rPh sb="0" eb="2">
      <t>ザイタク</t>
    </rPh>
    <rPh sb="2" eb="4">
      <t>カンジャ</t>
    </rPh>
    <rPh sb="4" eb="7">
      <t>イリョウヨウ</t>
    </rPh>
    <rPh sb="7" eb="9">
      <t>マヤク</t>
    </rPh>
    <rPh sb="9" eb="11">
      <t>ジゾク</t>
    </rPh>
    <rPh sb="11" eb="13">
      <t>チュウシャ</t>
    </rPh>
    <rPh sb="13" eb="15">
      <t>リョウホウ</t>
    </rPh>
    <rPh sb="15" eb="17">
      <t>カサン</t>
    </rPh>
    <phoneticPr fontId="1"/>
  </si>
  <si>
    <t>在宅中心静脈栄養法加算</t>
    <rPh sb="0" eb="2">
      <t>ザイタク</t>
    </rPh>
    <rPh sb="2" eb="4">
      <t>チュウシン</t>
    </rPh>
    <rPh sb="4" eb="6">
      <t>ジョウミャク</t>
    </rPh>
    <rPh sb="6" eb="8">
      <t>エイヨウ</t>
    </rPh>
    <rPh sb="8" eb="9">
      <t>ホウ</t>
    </rPh>
    <rPh sb="9" eb="11">
      <t>カサン</t>
    </rPh>
    <phoneticPr fontId="1"/>
  </si>
  <si>
    <t>ベースアップ評価料に係る届出</t>
    <rPh sb="6" eb="8">
      <t>ヒョウカ</t>
    </rPh>
    <rPh sb="8" eb="9">
      <t>リョウ</t>
    </rPh>
    <rPh sb="10" eb="11">
      <t>カカ</t>
    </rPh>
    <rPh sb="12" eb="14">
      <t>トドケデ</t>
    </rPh>
    <phoneticPr fontId="1"/>
  </si>
  <si>
    <t>　　　</t>
    <phoneticPr fontId="1"/>
  </si>
  <si>
    <t xml:space="preserve">  届出している　　　　　　　届出していない</t>
    <rPh sb="2" eb="3">
      <t>トド</t>
    </rPh>
    <rPh sb="3" eb="4">
      <t>デ</t>
    </rPh>
    <rPh sb="15" eb="17">
      <t>トドケデ</t>
    </rPh>
    <phoneticPr fontId="1"/>
  </si>
  <si>
    <t>　　　　　　　　　 　　　　　　 　　　　　 　　　　　　</t>
    <phoneticPr fontId="1"/>
  </si>
  <si>
    <r>
      <t>上記受付回数算出期間
令和</t>
    </r>
    <r>
      <rPr>
        <u/>
        <vertAlign val="subscript"/>
        <sz val="12"/>
        <rFont val="ＭＳ Ｐゴシック"/>
        <family val="3"/>
        <charset val="128"/>
      </rPr>
      <t xml:space="preserve">　　　   　 </t>
    </r>
    <r>
      <rPr>
        <sz val="12"/>
        <rFont val="ＭＳ Ｐゴシック"/>
        <family val="3"/>
        <charset val="128"/>
      </rPr>
      <t>年</t>
    </r>
    <r>
      <rPr>
        <u/>
        <sz val="12"/>
        <rFont val="ＭＳ Ｐゴシック"/>
        <family val="3"/>
        <charset val="128"/>
      </rPr>
      <t xml:space="preserve">　　     </t>
    </r>
    <r>
      <rPr>
        <sz val="12"/>
        <rFont val="ＭＳ Ｐゴシック"/>
        <family val="3"/>
        <charset val="128"/>
      </rPr>
      <t>月１日
～　令和8年４月30日（</t>
    </r>
    <r>
      <rPr>
        <u/>
        <sz val="12"/>
        <rFont val="ＭＳ Ｐゴシック"/>
        <family val="3"/>
        <charset val="128"/>
      </rPr>
      <t>　　　</t>
    </r>
    <r>
      <rPr>
        <sz val="12"/>
        <rFont val="ＭＳ Ｐゴシック"/>
        <family val="3"/>
        <charset val="128"/>
      </rPr>
      <t>か月間）</t>
    </r>
    <rPh sb="0" eb="2">
      <t>ジョウキ</t>
    </rPh>
    <rPh sb="2" eb="4">
      <t>ウケツケ</t>
    </rPh>
    <rPh sb="4" eb="6">
      <t>カイスウ</t>
    </rPh>
    <rPh sb="6" eb="8">
      <t>サンシュツ</t>
    </rPh>
    <rPh sb="12" eb="14">
      <t>レイワ</t>
    </rPh>
    <rPh sb="32" eb="33">
      <t>ニチ</t>
    </rPh>
    <rPh sb="36" eb="38">
      <t>レイワ</t>
    </rPh>
    <rPh sb="44" eb="45">
      <t>ニチ</t>
    </rPh>
    <rPh sb="50" eb="51">
      <t>ゲツ</t>
    </rPh>
    <rPh sb="51" eb="52">
      <t>アイダ</t>
    </rPh>
    <phoneticPr fontId="1"/>
  </si>
  <si>
    <r>
      <t>日曜日　　</t>
    </r>
    <r>
      <rPr>
        <sz val="11"/>
        <rFont val="ＭＳ Ｐゴシック"/>
        <family val="3"/>
        <charset val="128"/>
      </rPr>
      <t>閉局日</t>
    </r>
    <rPh sb="0" eb="3">
      <t>ニチヨウビ</t>
    </rPh>
    <rPh sb="5" eb="7">
      <t>ヘイキョク</t>
    </rPh>
    <rPh sb="7" eb="8">
      <t>ビ</t>
    </rPh>
    <phoneticPr fontId="1"/>
  </si>
  <si>
    <r>
      <t>月曜日　　</t>
    </r>
    <r>
      <rPr>
        <sz val="11"/>
        <rFont val="ＭＳ Ｐゴシック"/>
        <family val="3"/>
        <charset val="128"/>
      </rPr>
      <t>閉局日</t>
    </r>
    <rPh sb="0" eb="3">
      <t>ゲツヨウビ</t>
    </rPh>
    <phoneticPr fontId="1"/>
  </si>
  <si>
    <r>
      <t>火曜日　　</t>
    </r>
    <r>
      <rPr>
        <sz val="11"/>
        <rFont val="ＭＳ Ｐゴシック"/>
        <family val="3"/>
        <charset val="128"/>
      </rPr>
      <t>閉局日</t>
    </r>
    <rPh sb="0" eb="3">
      <t>カヨウビ</t>
    </rPh>
    <phoneticPr fontId="1"/>
  </si>
  <si>
    <r>
      <t>水曜日　　</t>
    </r>
    <r>
      <rPr>
        <sz val="11"/>
        <rFont val="ＭＳ Ｐゴシック"/>
        <family val="3"/>
        <charset val="128"/>
      </rPr>
      <t>閉局日</t>
    </r>
    <rPh sb="0" eb="3">
      <t>スイヨウビ</t>
    </rPh>
    <phoneticPr fontId="1"/>
  </si>
  <si>
    <r>
      <t>木曜日　　</t>
    </r>
    <r>
      <rPr>
        <sz val="11"/>
        <rFont val="ＭＳ Ｐゴシック"/>
        <family val="3"/>
        <charset val="128"/>
      </rPr>
      <t>閉局日</t>
    </r>
    <rPh sb="0" eb="3">
      <t>モクヨウビ</t>
    </rPh>
    <phoneticPr fontId="1"/>
  </si>
  <si>
    <r>
      <t>金曜日　　</t>
    </r>
    <r>
      <rPr>
        <sz val="11"/>
        <rFont val="ＭＳ Ｐゴシック"/>
        <family val="3"/>
        <charset val="128"/>
      </rPr>
      <t>閉局日</t>
    </r>
    <rPh sb="0" eb="3">
      <t>キンヨウビ</t>
    </rPh>
    <phoneticPr fontId="1"/>
  </si>
  <si>
    <r>
      <t>土曜日　　</t>
    </r>
    <r>
      <rPr>
        <sz val="11"/>
        <rFont val="ＭＳ Ｐゴシック"/>
        <family val="3"/>
        <charset val="128"/>
      </rPr>
      <t>閉局日</t>
    </r>
    <rPh sb="0" eb="3">
      <t>ドヨウビ</t>
    </rPh>
    <phoneticPr fontId="1"/>
  </si>
  <si>
    <r>
      <t>祝日　　</t>
    </r>
    <r>
      <rPr>
        <sz val="11"/>
        <rFont val="ＭＳ Ｐゴシック"/>
        <family val="3"/>
        <charset val="128"/>
      </rPr>
      <t>　閉局日</t>
    </r>
    <rPh sb="0" eb="2">
      <t>シュクジツ</t>
    </rPh>
    <phoneticPr fontId="1"/>
  </si>
  <si>
    <r>
      <rPr>
        <sz val="10"/>
        <rFont val="ＭＳ Ｐゴシック"/>
        <family val="3"/>
        <charset val="128"/>
      </rPr>
      <t>・常勤換算数（</t>
    </r>
    <r>
      <rPr>
        <sz val="8"/>
        <rFont val="ＭＳ Ｐゴシック"/>
        <family val="3"/>
        <charset val="128"/>
      </rPr>
      <t>常勤人数と非常勤の常勤換算した人数の合計（小数点以下第２位四捨五入））</t>
    </r>
    <rPh sb="1" eb="3">
      <t>ジョウキン</t>
    </rPh>
    <rPh sb="3" eb="5">
      <t>カンサン</t>
    </rPh>
    <rPh sb="5" eb="6">
      <t>スウ</t>
    </rPh>
    <phoneticPr fontId="1"/>
  </si>
  <si>
    <t xml:space="preserve">  ⑦門前薬局等立地依存減算
　　（全ての保険薬局が全ての項目に回答）</t>
    <rPh sb="3" eb="14">
      <t>モンゼンヤッキョクトウリッチイゾンゲンサン</t>
    </rPh>
    <phoneticPr fontId="1"/>
  </si>
  <si>
    <t>イ　自局の周囲50mの区域内にある他の保険薬局数（自局は含めない）</t>
    <phoneticPr fontId="1"/>
  </si>
  <si>
    <t>②　保険医療機関に係る処方箋集中率
（小数点以下第２位を切り上げて計算し、小数点第１位まで記入すること）</t>
    <rPh sb="37" eb="40">
      <t>ショウスウテン</t>
    </rPh>
    <rPh sb="40" eb="41">
      <t>ダイ</t>
    </rPh>
    <rPh sb="42" eb="43">
      <t>イ</t>
    </rPh>
    <rPh sb="45" eb="47">
      <t>キニュウ</t>
    </rPh>
    <phoneticPr fontId="1"/>
  </si>
  <si>
    <t>③ 所属するグループの有無</t>
    <rPh sb="11" eb="13">
      <t>ウム</t>
    </rPh>
    <phoneticPr fontId="1"/>
  </si>
  <si>
    <t>（※③を「あり」と記入した場合に記入）</t>
    <rPh sb="9" eb="11">
      <t>キニュウ</t>
    </rPh>
    <rPh sb="13" eb="15">
      <t>バアイ</t>
    </rPh>
    <rPh sb="16" eb="18">
      <t>キニュウ</t>
    </rPh>
    <phoneticPr fontId="1"/>
  </si>
  <si>
    <t>④特定の保険医療機関との特別な関係の有無
（※調剤基本料の位置づけによらず、全ての保険薬局が実態どおりに回答）</t>
    <rPh sb="12" eb="14">
      <t>トクベツ</t>
    </rPh>
    <rPh sb="15" eb="17">
      <t>カンケイ</t>
    </rPh>
    <phoneticPr fontId="1"/>
  </si>
  <si>
    <t>（※④を「あり」と記入した場合に記入）</t>
    <rPh sb="9" eb="11">
      <t>キニュウ</t>
    </rPh>
    <rPh sb="13" eb="15">
      <t>バアイ</t>
    </rPh>
    <rPh sb="16" eb="18">
      <t>キニュウ</t>
    </rPh>
    <phoneticPr fontId="1"/>
  </si>
  <si>
    <t>・ 賃貸借取引等がある保険医療機関の名称
（モールやビレッジの場合はモール名など総称を記入）</t>
    <rPh sb="18" eb="20">
      <t>メイショウ</t>
    </rPh>
    <rPh sb="31" eb="33">
      <t>バアイ</t>
    </rPh>
    <rPh sb="37" eb="38">
      <t>メイ</t>
    </rPh>
    <rPh sb="40" eb="42">
      <t>ソウショウ</t>
    </rPh>
    <rPh sb="43" eb="45">
      <t>キニュウ</t>
    </rPh>
    <phoneticPr fontId="1"/>
  </si>
  <si>
    <t>・ 賃貸借取引等がある保険医療機関に係る処方箋集中率
（モールやビレッジの場合は、特別な関係にある保険医療機関の処方箋を全て合算すること）</t>
    <rPh sb="37" eb="39">
      <t>バアイ</t>
    </rPh>
    <rPh sb="41" eb="43">
      <t>トクベツ</t>
    </rPh>
    <rPh sb="44" eb="46">
      <t>カンケイ</t>
    </rPh>
    <rPh sb="49" eb="51">
      <t>ホケン</t>
    </rPh>
    <rPh sb="51" eb="53">
      <t>イリョウ</t>
    </rPh>
    <rPh sb="53" eb="55">
      <t>キカン</t>
    </rPh>
    <rPh sb="56" eb="59">
      <t>ショホウセン</t>
    </rPh>
    <rPh sb="60" eb="61">
      <t>スベ</t>
    </rPh>
    <rPh sb="62" eb="64">
      <t>ガッサン</t>
    </rPh>
    <phoneticPr fontId="1"/>
  </si>
  <si>
    <t>⑤保険薬局の敷地内のオンライン診療受診施設の有無</t>
    <rPh sb="1" eb="3">
      <t>ホケン</t>
    </rPh>
    <rPh sb="3" eb="5">
      <t>ヤッキョク</t>
    </rPh>
    <rPh sb="6" eb="8">
      <t>シキチ</t>
    </rPh>
    <rPh sb="8" eb="9">
      <t>ナイ</t>
    </rPh>
    <rPh sb="15" eb="17">
      <t>シンリョウ</t>
    </rPh>
    <rPh sb="17" eb="19">
      <t>ジュシン</t>
    </rPh>
    <rPh sb="19" eb="21">
      <t>シセツ</t>
    </rPh>
    <rPh sb="22" eb="24">
      <t>ウム</t>
    </rPh>
    <phoneticPr fontId="1"/>
  </si>
  <si>
    <t>⑥ 調剤基本料の注４の減算への該当性　（※全ての保険薬局が回答）</t>
    <phoneticPr fontId="1"/>
  </si>
  <si>
    <t>④ 医薬品の備蓄品目数（医療用）</t>
    <phoneticPr fontId="1"/>
  </si>
  <si>
    <t>６．電子的調剤情報連携体制整備加算</t>
    <rPh sb="2" eb="5">
      <t>デンシテキ</t>
    </rPh>
    <rPh sb="5" eb="7">
      <t>チョウザイ</t>
    </rPh>
    <rPh sb="7" eb="9">
      <t>ジョウホウ</t>
    </rPh>
    <rPh sb="9" eb="11">
      <t>レンケイ</t>
    </rPh>
    <rPh sb="11" eb="13">
      <t>タイセイ</t>
    </rPh>
    <rPh sb="13" eb="15">
      <t>セイビ</t>
    </rPh>
    <rPh sb="15" eb="17">
      <t>カサン</t>
    </rPh>
    <phoneticPr fontId="1"/>
  </si>
  <si>
    <t>無菌製剤処理を実施する場所</t>
    <rPh sb="2" eb="4">
      <t>セイザイ</t>
    </rPh>
    <rPh sb="4" eb="6">
      <t>ショリ</t>
    </rPh>
    <rPh sb="7" eb="9">
      <t>ジッシ</t>
    </rPh>
    <rPh sb="11" eb="13">
      <t>バショ</t>
    </rPh>
    <phoneticPr fontId="1"/>
  </si>
  <si>
    <r>
      <t>地方自治体の所有する土地等に所在する診療所であって、へき地医療の医療提供のために必要と都道府県知事に認められているものの敷地内に所在する保険薬局への該当　　</t>
    </r>
    <r>
      <rPr>
        <sz val="8"/>
        <rFont val="ＭＳ Ｐゴシック"/>
        <family val="3"/>
        <charset val="128"/>
      </rPr>
      <t>（２．で「届出をしている」と回答した場合に回答）</t>
    </r>
    <rPh sb="12" eb="13">
      <t>トウ</t>
    </rPh>
    <rPh sb="28" eb="29">
      <t>チ</t>
    </rPh>
    <rPh sb="29" eb="31">
      <t>イリョウ</t>
    </rPh>
    <rPh sb="32" eb="34">
      <t>イリョウ</t>
    </rPh>
    <rPh sb="34" eb="36">
      <t>テイキョウ</t>
    </rPh>
    <rPh sb="40" eb="42">
      <t>ヒツヨウ</t>
    </rPh>
    <rPh sb="43" eb="47">
      <t>トドウフケン</t>
    </rPh>
    <rPh sb="47" eb="49">
      <t>チジ</t>
    </rPh>
    <rPh sb="50" eb="51">
      <t>ミト</t>
    </rPh>
    <rPh sb="74" eb="76">
      <t>ガイトウ</t>
    </rPh>
    <phoneticPr fontId="1"/>
  </si>
  <si>
    <t>⑥取り扱う要指導医薬品及び一般用医薬品の合計品目数</t>
    <rPh sb="1" eb="2">
      <t>ト</t>
    </rPh>
    <rPh sb="3" eb="4">
      <t>アツカ</t>
    </rPh>
    <phoneticPr fontId="1"/>
  </si>
  <si>
    <t>⑦ セルフメディケーション関連機器の設置
（※　設置しているものすべてを選択してください）</t>
    <rPh sb="13" eb="15">
      <t>カンレン</t>
    </rPh>
    <rPh sb="15" eb="17">
      <t>キキ</t>
    </rPh>
    <rPh sb="18" eb="20">
      <t>セッチ</t>
    </rPh>
    <rPh sb="24" eb="26">
      <t>セッチ</t>
    </rPh>
    <rPh sb="36" eb="38">
      <t>センタク</t>
    </rPh>
    <phoneticPr fontId="1"/>
  </si>
  <si>
    <t>７．バイオ後続品調剤体制加算</t>
    <rPh sb="5" eb="8">
      <t>コウゾクヒン</t>
    </rPh>
    <rPh sb="8" eb="10">
      <t>チョウザイ</t>
    </rPh>
    <rPh sb="10" eb="12">
      <t>タイセイ</t>
    </rPh>
    <rPh sb="12" eb="14">
      <t>カサン</t>
    </rPh>
    <phoneticPr fontId="1"/>
  </si>
  <si>
    <t>８．無菌製剤処理加算</t>
    <rPh sb="2" eb="4">
      <t>ムキン</t>
    </rPh>
    <rPh sb="4" eb="6">
      <t>セイザイ</t>
    </rPh>
    <rPh sb="6" eb="8">
      <t>ショリ</t>
    </rPh>
    <rPh sb="8" eb="10">
      <t>カサン</t>
    </rPh>
    <phoneticPr fontId="1"/>
  </si>
  <si>
    <t>10.</t>
    <phoneticPr fontId="1"/>
  </si>
  <si>
    <t>11.</t>
    <phoneticPr fontId="1"/>
  </si>
  <si>
    <t>12.</t>
    <phoneticPr fontId="1"/>
  </si>
  <si>
    <t>本報告書は、保険薬局ごとに提出すること。なお、休止の届出をしている場合提出不要。特に時期の指定がない項目については、令和８年８月１日時点の情報を記入すること。</t>
    <rPh sb="0" eb="1">
      <t>ホン</t>
    </rPh>
    <rPh sb="1" eb="4">
      <t>ホウコクショ</t>
    </rPh>
    <rPh sb="6" eb="8">
      <t>ホケン</t>
    </rPh>
    <rPh sb="8" eb="10">
      <t>ヤッキョク</t>
    </rPh>
    <rPh sb="13" eb="15">
      <t>テイシュツ</t>
    </rPh>
    <rPh sb="23" eb="25">
      <t>キュウシ</t>
    </rPh>
    <rPh sb="26" eb="27">
      <t>トド</t>
    </rPh>
    <rPh sb="27" eb="28">
      <t>デ</t>
    </rPh>
    <rPh sb="33" eb="35">
      <t>バアイ</t>
    </rPh>
    <rPh sb="35" eb="37">
      <t>テイシュツ</t>
    </rPh>
    <rPh sb="37" eb="39">
      <t>フヨウ</t>
    </rPh>
    <rPh sb="40" eb="41">
      <t>トク</t>
    </rPh>
    <rPh sb="42" eb="44">
      <t>ジキ</t>
    </rPh>
    <rPh sb="45" eb="47">
      <t>シテイ</t>
    </rPh>
    <rPh sb="50" eb="52">
      <t>コウモク</t>
    </rPh>
    <rPh sb="58" eb="60">
      <t>レイワ</t>
    </rPh>
    <rPh sb="61" eb="62">
      <t>ネン</t>
    </rPh>
    <rPh sb="63" eb="64">
      <t>ガツ</t>
    </rPh>
    <rPh sb="65" eb="66">
      <t>ニチ</t>
    </rPh>
    <rPh sb="66" eb="68">
      <t>ジテン</t>
    </rPh>
    <rPh sb="69" eb="71">
      <t>ジョウホウ</t>
    </rPh>
    <rPh sb="72" eb="74">
      <t>キニュウ</t>
    </rPh>
    <phoneticPr fontId="1"/>
  </si>
  <si>
    <t xml:space="preserve">保険薬剤師数、事務職員数には、８月１日現在に当該保険薬局に在籍する者を計上すること。
・８月１日の欠勤者は在籍する者として計上すること。また、８月１日付の採用者は計上、退職者は計上しないこと。
・当該保険薬局で所定労働時間の定めのない非常勤保険薬剤師（休暇等に対応するため登録している者）は計上しないこと。
</t>
    <rPh sb="0" eb="2">
      <t>ホケン</t>
    </rPh>
    <rPh sb="2" eb="5">
      <t>ヤクザイシ</t>
    </rPh>
    <rPh sb="5" eb="6">
      <t>スウ</t>
    </rPh>
    <rPh sb="7" eb="11">
      <t>ジムショクイン</t>
    </rPh>
    <rPh sb="11" eb="12">
      <t>スウ</t>
    </rPh>
    <rPh sb="16" eb="17">
      <t>ガツ</t>
    </rPh>
    <rPh sb="18" eb="19">
      <t>ニチ</t>
    </rPh>
    <rPh sb="19" eb="21">
      <t>ゲンザイ</t>
    </rPh>
    <rPh sb="22" eb="24">
      <t>トウガイ</t>
    </rPh>
    <rPh sb="24" eb="26">
      <t>ホケン</t>
    </rPh>
    <rPh sb="26" eb="28">
      <t>ヤッキョク</t>
    </rPh>
    <rPh sb="29" eb="31">
      <t>ザイセキ</t>
    </rPh>
    <rPh sb="33" eb="34">
      <t>モノ</t>
    </rPh>
    <rPh sb="35" eb="37">
      <t>ケイジョウ</t>
    </rPh>
    <rPh sb="45" eb="46">
      <t>ガツ</t>
    </rPh>
    <rPh sb="47" eb="48">
      <t>ニチ</t>
    </rPh>
    <rPh sb="49" eb="52">
      <t>ケッキンシャ</t>
    </rPh>
    <rPh sb="53" eb="55">
      <t>ザイセキ</t>
    </rPh>
    <rPh sb="57" eb="58">
      <t>シャ</t>
    </rPh>
    <rPh sb="61" eb="63">
      <t>ケイジョウ</t>
    </rPh>
    <rPh sb="72" eb="73">
      <t>ガツ</t>
    </rPh>
    <rPh sb="74" eb="75">
      <t>ニチ</t>
    </rPh>
    <rPh sb="75" eb="76">
      <t>ヅケ</t>
    </rPh>
    <rPh sb="77" eb="80">
      <t>サイヨウシャ</t>
    </rPh>
    <rPh sb="81" eb="83">
      <t>ケイジョウ</t>
    </rPh>
    <rPh sb="84" eb="87">
      <t>タイショクシャ</t>
    </rPh>
    <rPh sb="88" eb="90">
      <t>ケイジョウ</t>
    </rPh>
    <rPh sb="100" eb="102">
      <t>ホケン</t>
    </rPh>
    <rPh sb="145" eb="147">
      <t>ケイジョウ</t>
    </rPh>
    <phoneticPr fontId="1"/>
  </si>
  <si>
    <r>
      <t>常勤換算については、下記のとおり常勤換算数を計算し、それぞれの欄に記入すること。その際、小数第二位を四捨五入して小数</t>
    </r>
    <r>
      <rPr>
        <strike/>
        <sz val="10"/>
        <rFont val="ＭＳ Ｐゴシック"/>
        <family val="3"/>
        <charset val="128"/>
      </rPr>
      <t>点</t>
    </r>
    <r>
      <rPr>
        <sz val="10"/>
        <rFont val="ＭＳ Ｐゴシック"/>
        <family val="3"/>
        <charset val="128"/>
      </rPr>
      <t>第一位までを計上すること。
・常勤職員の常勤換算数は「1.0人」とすること。
・非常勤職員の常勤換算数は、以下の計算式により算出すること。ただし、算出した数値が1.0を超える場合は、「1.0人」、0.1に満たない場合は「0.1人」として計算すること。
　当該非常勤職員の所定労働時間／当該保険薬局において定めている常勤職員の所定労働時間</t>
    </r>
    <rPh sb="0" eb="4">
      <t>ジョウキンカンサン</t>
    </rPh>
    <rPh sb="10" eb="12">
      <t>カキ</t>
    </rPh>
    <rPh sb="16" eb="20">
      <t>ジョウキンカンサン</t>
    </rPh>
    <rPh sb="20" eb="21">
      <t>スウ</t>
    </rPh>
    <rPh sb="22" eb="24">
      <t>ケイサン</t>
    </rPh>
    <rPh sb="31" eb="32">
      <t>ラン</t>
    </rPh>
    <rPh sb="33" eb="35">
      <t>キニュウ</t>
    </rPh>
    <rPh sb="42" eb="43">
      <t>サイ</t>
    </rPh>
    <rPh sb="46" eb="47">
      <t>ダイ</t>
    </rPh>
    <rPh sb="47" eb="48">
      <t>２</t>
    </rPh>
    <rPh sb="48" eb="49">
      <t>イ</t>
    </rPh>
    <rPh sb="50" eb="54">
      <t>シシャゴニュウ</t>
    </rPh>
    <rPh sb="56" eb="59">
      <t>ショウスウテン</t>
    </rPh>
    <rPh sb="59" eb="60">
      <t>ダイ</t>
    </rPh>
    <rPh sb="60" eb="61">
      <t>１</t>
    </rPh>
    <rPh sb="61" eb="62">
      <t>イ</t>
    </rPh>
    <rPh sb="65" eb="67">
      <t>ケイジョウ</t>
    </rPh>
    <rPh sb="74" eb="76">
      <t>ジョウキン</t>
    </rPh>
    <rPh sb="76" eb="78">
      <t>ショクイン</t>
    </rPh>
    <rPh sb="79" eb="81">
      <t>ジョウキン</t>
    </rPh>
    <rPh sb="81" eb="83">
      <t>カンサン</t>
    </rPh>
    <rPh sb="83" eb="84">
      <t>スウ</t>
    </rPh>
    <rPh sb="99" eb="102">
      <t>ヒジョウキン</t>
    </rPh>
    <rPh sb="102" eb="104">
      <t>ショクイン</t>
    </rPh>
    <rPh sb="105" eb="107">
      <t>ジョウキン</t>
    </rPh>
    <rPh sb="107" eb="109">
      <t>カンサン</t>
    </rPh>
    <rPh sb="109" eb="110">
      <t>スウ</t>
    </rPh>
    <rPh sb="112" eb="114">
      <t>イカ</t>
    </rPh>
    <rPh sb="115" eb="118">
      <t>ケイサンシキ</t>
    </rPh>
    <rPh sb="121" eb="123">
      <t>サンシュツ</t>
    </rPh>
    <rPh sb="186" eb="188">
      <t>トウガイ</t>
    </rPh>
    <rPh sb="188" eb="191">
      <t>ヒジョウキン</t>
    </rPh>
    <rPh sb="191" eb="193">
      <t>ショクイン</t>
    </rPh>
    <rPh sb="194" eb="196">
      <t>ショテイ</t>
    </rPh>
    <rPh sb="196" eb="198">
      <t>ロウドウ</t>
    </rPh>
    <rPh sb="198" eb="200">
      <t>ジカン</t>
    </rPh>
    <rPh sb="201" eb="203">
      <t>トウガイ</t>
    </rPh>
    <rPh sb="203" eb="205">
      <t>ホケン</t>
    </rPh>
    <rPh sb="205" eb="207">
      <t>ヤッキョク</t>
    </rPh>
    <rPh sb="211" eb="212">
      <t>サダ</t>
    </rPh>
    <rPh sb="216" eb="218">
      <t>ジョウキン</t>
    </rPh>
    <rPh sb="218" eb="220">
      <t>ショクイン</t>
    </rPh>
    <rPh sb="221" eb="223">
      <t>ショテイ</t>
    </rPh>
    <rPh sb="223" eb="225">
      <t>ロウドウ</t>
    </rPh>
    <rPh sb="225" eb="227">
      <t>ジカン</t>
    </rPh>
    <phoneticPr fontId="1"/>
  </si>
  <si>
    <t xml:space="preserve">「1.調剤基本料」欄の②保険医療機関に係る処方箋集中率については、第１位～第３位まで全て記入すること。なお、該当がない場合には「０」と記入すること。
</t>
    <rPh sb="3" eb="8">
      <t>チョウザイキホンリョウ</t>
    </rPh>
    <rPh sb="9" eb="10">
      <t>ラン</t>
    </rPh>
    <rPh sb="12" eb="14">
      <t>ホケン</t>
    </rPh>
    <rPh sb="14" eb="16">
      <t>イリョウ</t>
    </rPh>
    <rPh sb="16" eb="18">
      <t>キカン</t>
    </rPh>
    <rPh sb="19" eb="20">
      <t>カカ</t>
    </rPh>
    <rPh sb="21" eb="24">
      <t>ショホウセン</t>
    </rPh>
    <rPh sb="24" eb="27">
      <t>シュウチュウリツ</t>
    </rPh>
    <rPh sb="33" eb="34">
      <t>ダイ</t>
    </rPh>
    <rPh sb="35" eb="36">
      <t>クライ</t>
    </rPh>
    <rPh sb="37" eb="38">
      <t>ダイ</t>
    </rPh>
    <rPh sb="39" eb="40">
      <t>イ</t>
    </rPh>
    <rPh sb="42" eb="43">
      <t>スベ</t>
    </rPh>
    <rPh sb="44" eb="46">
      <t>キニュウ</t>
    </rPh>
    <rPh sb="54" eb="56">
      <t>ガイトウ</t>
    </rPh>
    <rPh sb="59" eb="61">
      <t>バアイ</t>
    </rPh>
    <rPh sb="67" eb="69">
      <t>キニュウ</t>
    </rPh>
    <phoneticPr fontId="1"/>
  </si>
  <si>
    <t>「1.調剤基本料」欄の③における「同一グループ」の基準については、別紙様式3参考「第88の２　調剤基本料２」（10）（11）を参照のこと。</t>
    <rPh sb="3" eb="8">
      <t>チョウザイキホンリョウ</t>
    </rPh>
    <rPh sb="9" eb="10">
      <t>ラン</t>
    </rPh>
    <rPh sb="17" eb="19">
      <t>ドウイツ</t>
    </rPh>
    <rPh sb="25" eb="27">
      <t>キジュン</t>
    </rPh>
    <rPh sb="33" eb="35">
      <t>ベッシ</t>
    </rPh>
    <rPh sb="35" eb="37">
      <t>ヨウシキ</t>
    </rPh>
    <rPh sb="38" eb="40">
      <t>サンコウ</t>
    </rPh>
    <rPh sb="63" eb="65">
      <t>サンショウ</t>
    </rPh>
    <phoneticPr fontId="1"/>
  </si>
  <si>
    <t>例年、以下の記入欄への記入漏れが多く見受けられるので、それ以外の項目も含め記入内容について提出前に改めて確認すること。
　・｢薬局コード｣欄
　・｢保険薬局名｣欄
　・｢調剤基本料の注１ただし書きに規定する施設基準の保険薬局（医療資源の少ない地域に所在する保険薬局）に係る届出｣欄
　・「遡及指定が認められた保険薬局への該当」欄
　・「１➃特定の保険医療機関と特別な関係の有無」欄
　・「１➅調剤基本料の注４の減算への該当性」欄
　・「３④医薬品の備蓄品目数（医療用）」欄</t>
    <rPh sb="7" eb="8">
      <t>ニュウ</t>
    </rPh>
    <rPh sb="12" eb="13">
      <t>ニュウ</t>
    </rPh>
    <rPh sb="29" eb="31">
      <t>イガイ</t>
    </rPh>
    <rPh sb="32" eb="34">
      <t>コウモク</t>
    </rPh>
    <rPh sb="35" eb="36">
      <t>フク</t>
    </rPh>
    <rPh sb="39" eb="41">
      <t>ナイヨウ</t>
    </rPh>
    <rPh sb="49" eb="50">
      <t>アラタ</t>
    </rPh>
    <rPh sb="134" eb="135">
      <t>カカ</t>
    </rPh>
    <rPh sb="136" eb="138">
      <t>トドケデ</t>
    </rPh>
    <rPh sb="170" eb="172">
      <t>チョウザイ</t>
    </rPh>
    <rPh sb="180" eb="182">
      <t>トクベツ</t>
    </rPh>
    <rPh sb="183" eb="185">
      <t>カンケイ</t>
    </rPh>
    <rPh sb="220" eb="223">
      <t>イヤクヒン</t>
    </rPh>
    <rPh sb="224" eb="226">
      <t>ビチク</t>
    </rPh>
    <rPh sb="226" eb="229">
      <t>ヒンモクスウ</t>
    </rPh>
    <rPh sb="230" eb="233">
      <t>イリョウヨウ</t>
    </rPh>
    <phoneticPr fontId="1"/>
  </si>
  <si>
    <t>ア　200床以上の保険医療機関の敷地境界線からの水平距離が100ｍ以内の区域内に存在する他の保険薬局数（自局は含めない）</t>
    <rPh sb="5" eb="6">
      <t>ショウ</t>
    </rPh>
    <rPh sb="6" eb="8">
      <t>イジョウ</t>
    </rPh>
    <rPh sb="9" eb="11">
      <t>ホケン</t>
    </rPh>
    <rPh sb="11" eb="13">
      <t>イリョウ</t>
    </rPh>
    <rPh sb="13" eb="15">
      <t>キカン</t>
    </rPh>
    <rPh sb="16" eb="18">
      <t>シキチ</t>
    </rPh>
    <rPh sb="18" eb="21">
      <t>キョウカイセン</t>
    </rPh>
    <rPh sb="24" eb="26">
      <t>スイヘイ</t>
    </rPh>
    <rPh sb="25" eb="26">
      <t>ヒラ</t>
    </rPh>
    <rPh sb="26" eb="28">
      <t>キョリ</t>
    </rPh>
    <rPh sb="33" eb="35">
      <t>イナイ</t>
    </rPh>
    <rPh sb="36" eb="38">
      <t>クイキ</t>
    </rPh>
    <rPh sb="38" eb="39">
      <t>ナイ</t>
    </rPh>
    <rPh sb="40" eb="42">
      <t>ソンザイ</t>
    </rPh>
    <rPh sb="44" eb="45">
      <t>ホカ</t>
    </rPh>
    <rPh sb="46" eb="48">
      <t>ホケン</t>
    </rPh>
    <rPh sb="48" eb="50">
      <t>ヤッキョク</t>
    </rPh>
    <rPh sb="50" eb="51">
      <t>スウ</t>
    </rPh>
    <rPh sb="52" eb="53">
      <t>ジ</t>
    </rPh>
    <rPh sb="53" eb="54">
      <t>キョク</t>
    </rPh>
    <rPh sb="55" eb="56">
      <t>フク</t>
    </rPh>
    <phoneticPr fontId="1"/>
  </si>
  <si>
    <t>　　　　該当　（特別な関係のある診療所名：　　　　　　　）</t>
    <rPh sb="4" eb="6">
      <t>ガイトウ</t>
    </rPh>
    <rPh sb="8" eb="10">
      <t>トクベツ</t>
    </rPh>
    <rPh sb="11" eb="13">
      <t>カンケイ</t>
    </rPh>
    <rPh sb="16" eb="19">
      <t>シンリョウジョ</t>
    </rPh>
    <rPh sb="19" eb="20">
      <t>メイ</t>
    </rPh>
    <phoneticPr fontId="1"/>
  </si>
  <si>
    <r>
      <rPr>
        <sz val="10"/>
        <rFont val="ＭＳ Ｐゴシック"/>
        <family val="3"/>
        <charset val="128"/>
      </rPr>
      <t>輪番の日</t>
    </r>
    <r>
      <rPr>
        <sz val="11"/>
        <rFont val="ＭＳ Ｐゴシック"/>
        <family val="3"/>
        <charset val="128"/>
      </rPr>
      <t>　　</t>
    </r>
    <rPh sb="0" eb="2">
      <t>リンバン</t>
    </rPh>
    <rPh sb="3" eb="4">
      <t>ヒ</t>
    </rPh>
    <phoneticPr fontId="1"/>
  </si>
  <si>
    <t>５．在宅薬学総合体制加算</t>
    <rPh sb="2" eb="4">
      <t>ザイタク</t>
    </rPh>
    <rPh sb="4" eb="6">
      <t>ヤクガク</t>
    </rPh>
    <rPh sb="6" eb="8">
      <t>ソウゴウ</t>
    </rPh>
    <rPh sb="8" eb="10">
      <t>タイセイ</t>
    </rPh>
    <rPh sb="10" eb="11">
      <t>カ</t>
    </rPh>
    <phoneticPr fontId="1"/>
  </si>
  <si>
    <t>９．服薬管理指導料</t>
    <rPh sb="2" eb="4">
      <t>フクヤク</t>
    </rPh>
    <rPh sb="4" eb="6">
      <t>カンリ</t>
    </rPh>
    <rPh sb="6" eb="8">
      <t>シドウ</t>
    </rPh>
    <rPh sb="8" eb="9">
      <t>リョウ</t>
    </rPh>
    <phoneticPr fontId="1"/>
  </si>
  <si>
    <t>３．地域支援・医薬品供給対応体制加算</t>
    <rPh sb="2" eb="4">
      <t>チイキ</t>
    </rPh>
    <rPh sb="4" eb="6">
      <t>シエン</t>
    </rPh>
    <rPh sb="7" eb="10">
      <t>イヤクヒン</t>
    </rPh>
    <rPh sb="10" eb="12">
      <t>キョウキュウ</t>
    </rPh>
    <rPh sb="12" eb="14">
      <t>タイオウ</t>
    </rPh>
    <rPh sb="14" eb="16">
      <t>タイセイ</t>
    </rPh>
    <rPh sb="16" eb="18">
      <t>カサン</t>
    </rPh>
    <phoneticPr fontId="1"/>
  </si>
  <si>
    <t>「5.在宅薬学総合体制加算」欄の➁ ｢訪問薬剤指導実績に占める割合｣については、前年５月から本年４月までの在宅患者訪問薬剤管理指導料、在宅患者緊急訪問薬剤管理指導料、在宅患者緊急時等共同指導料、居宅療養管理指導費及び介護予防居宅療養管理指導費の算定回数の合計に対する在宅患者訪問薬剤管理指導料の１、在宅患者緊急訪問薬剤管理指導料、在宅患者緊急時等共同指導料、単一建物居住者が１人の場合の居宅療養管理指導費及び介護予防居宅療養管理指導費の実績割合を記載すること。</t>
    <rPh sb="3" eb="5">
      <t>ザイタク</t>
    </rPh>
    <rPh sb="5" eb="7">
      <t>ヤクガク</t>
    </rPh>
    <rPh sb="7" eb="9">
      <t>ソウゴウ</t>
    </rPh>
    <rPh sb="9" eb="11">
      <t>タイセイ</t>
    </rPh>
    <rPh sb="11" eb="13">
      <t>カサン</t>
    </rPh>
    <rPh sb="19" eb="21">
      <t>ホウモン</t>
    </rPh>
    <rPh sb="21" eb="23">
      <t>ヤクザイ</t>
    </rPh>
    <rPh sb="23" eb="25">
      <t>シドウ</t>
    </rPh>
    <rPh sb="25" eb="27">
      <t>ジッセキ</t>
    </rPh>
    <rPh sb="28" eb="29">
      <t>シ</t>
    </rPh>
    <rPh sb="31" eb="33">
      <t>ワリアイ</t>
    </rPh>
    <rPh sb="40" eb="42">
      <t>ゼンネン</t>
    </rPh>
    <rPh sb="43" eb="44">
      <t>ガツ</t>
    </rPh>
    <rPh sb="46" eb="48">
      <t>ホンネン</t>
    </rPh>
    <rPh sb="49" eb="50">
      <t>ガツ</t>
    </rPh>
    <rPh sb="130" eb="131">
      <t>タイ</t>
    </rPh>
    <rPh sb="220" eb="222">
      <t>ワリアイ</t>
    </rPh>
    <rPh sb="223" eb="225">
      <t>キサイ</t>
    </rPh>
    <phoneticPr fontId="1"/>
  </si>
  <si>
    <t>ウ　自局の周囲50mの区域内にある他の保険薬局について、イ欄が2薬局以上あることに該当している場合</t>
    <rPh sb="29" eb="30">
      <t>ラン</t>
    </rPh>
    <rPh sb="32" eb="34">
      <t>ヤッキョク</t>
    </rPh>
    <rPh sb="34" eb="36">
      <t>イジョウ</t>
    </rPh>
    <rPh sb="41" eb="43">
      <t>ガイトウ</t>
    </rPh>
    <rPh sb="47" eb="49">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</si>
</sst>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
    <numFmt numFmtId="178" formatCode="0_ "/>
    <numFmt numFmtId="179" formatCode="0.0"/>
    <numFmt numFmtId="180" formatCode="0.0_);[Red]\(0.0\)"/>
    <numFmt numFmtId="181" formatCode="0.0_ "/>
    <numFmt numFmtId="182" formatCode="0_);[Red]\(0\)"/>
  </numFmts>
  <fonts count="33" x14ac:knownFonts="1">
    <font>
      <sz val="11"/>
      <name val="ＭＳ Ｐゴシック"/>
      <family val="3"/>
      <charset val="128"/>
    </font>
    <font>
      <sz val="6"/>
      <name val="ＭＳ Ｐゴシック"/>
      <family val="3"/>
      <charset val="128"/>
    </font>
    <font>
      <b/>
      <sz val="10"/>
      <name val="ＭＳ Ｐゴシック"/>
      <family val="3"/>
      <charset val="128"/>
    </font>
    <font>
      <sz val="9"/>
      <name val="ＭＳ Ｐゴシック"/>
      <family val="3"/>
      <charset val="128"/>
    </font>
    <font>
      <b/>
      <sz val="9"/>
      <name val="ＭＳ Ｐゴシック"/>
      <family val="3"/>
      <charset val="128"/>
    </font>
    <font>
      <sz val="11"/>
      <name val="ＭＳ ゴシック"/>
      <family val="3"/>
      <charset val="128"/>
    </font>
    <font>
      <sz val="12"/>
      <name val="ＭＳ ゴシック"/>
      <family val="3"/>
      <charset val="128"/>
    </font>
    <font>
      <sz val="9"/>
      <name val="ＭＳ ゴシック"/>
      <family val="3"/>
      <charset val="128"/>
    </font>
    <font>
      <sz val="8"/>
      <name val="ＭＳ ゴシック"/>
      <family val="3"/>
      <charset val="128"/>
    </font>
    <font>
      <sz val="10"/>
      <name val="ＭＳ Ｐゴシック"/>
      <family val="3"/>
      <charset val="128"/>
    </font>
    <font>
      <sz val="8"/>
      <name val="ＭＳ Ｐゴシック"/>
      <family val="3"/>
      <charset val="128"/>
    </font>
    <font>
      <sz val="7"/>
      <name val="ＭＳ Ｐゴシック"/>
      <family val="3"/>
      <charset val="128"/>
    </font>
    <font>
      <sz val="10"/>
      <name val="ＭＳ ゴシック"/>
      <family val="3"/>
      <charset val="128"/>
    </font>
    <font>
      <u/>
      <sz val="11"/>
      <name val="ＭＳ ゴシック"/>
      <family val="3"/>
      <charset val="128"/>
    </font>
    <font>
      <sz val="16"/>
      <name val="ＭＳ Ｐゴシック"/>
      <family val="3"/>
      <charset val="128"/>
    </font>
    <font>
      <sz val="14"/>
      <name val="ＭＳ Ｐゴシック"/>
      <family val="3"/>
      <charset val="128"/>
    </font>
    <font>
      <b/>
      <sz val="11"/>
      <name val="ＭＳ Ｐゴシック"/>
      <family val="3"/>
      <charset val="128"/>
    </font>
    <font>
      <sz val="11"/>
      <color rgb="FF000000"/>
      <name val="ＭＳ Ｐゴシック"/>
      <family val="3"/>
      <charset val="128"/>
    </font>
    <font>
      <sz val="9"/>
      <color rgb="FF000000"/>
      <name val="Meiryo UI"/>
      <family val="3"/>
      <charset val="128"/>
    </font>
    <font>
      <sz val="11"/>
      <name val="ＭＳ Ｐゴシック"/>
      <family val="3"/>
      <charset val="128"/>
    </font>
    <font>
      <sz val="11"/>
      <color theme="1"/>
      <name val="ＭＳ ゴシック"/>
      <family val="3"/>
      <charset val="128"/>
    </font>
    <font>
      <sz val="9"/>
      <color rgb="FF00B0F0"/>
      <name val="ＭＳ Ｐゴシック"/>
      <family val="3"/>
      <charset val="128"/>
    </font>
    <font>
      <sz val="11"/>
      <color rgb="FF00B0F0"/>
      <name val="ＭＳ Ｐゴシック"/>
      <family val="3"/>
      <charset val="128"/>
    </font>
    <font>
      <sz val="14"/>
      <name val="ＭＳ ゴシック"/>
      <family val="3"/>
      <charset val="128"/>
    </font>
    <font>
      <sz val="12"/>
      <name val="ＭＳ Ｐゴシック"/>
      <family val="3"/>
      <charset val="128"/>
    </font>
    <font>
      <u/>
      <vertAlign val="subscript"/>
      <sz val="12"/>
      <name val="ＭＳ Ｐゴシック"/>
      <family val="3"/>
      <charset val="128"/>
    </font>
    <font>
      <u/>
      <sz val="12"/>
      <name val="ＭＳ Ｐゴシック"/>
      <family val="3"/>
      <charset val="128"/>
    </font>
    <font>
      <b/>
      <sz val="8"/>
      <name val="ＭＳ ゴシック"/>
      <family val="3"/>
      <charset val="128"/>
    </font>
    <font>
      <b/>
      <sz val="14"/>
      <name val="ＭＳ ゴシック"/>
      <family val="3"/>
      <charset val="128"/>
    </font>
    <font>
      <b/>
      <strike/>
      <sz val="10"/>
      <name val="ＭＳ Ｐゴシック"/>
      <family val="3"/>
      <charset val="128"/>
    </font>
    <font>
      <strike/>
      <sz val="10"/>
      <name val="ＭＳ Ｐゴシック"/>
      <family val="3"/>
      <charset val="128"/>
    </font>
    <font>
      <strike/>
      <sz val="8"/>
      <name val="ＭＳ Ｐゴシック"/>
      <family val="3"/>
      <charset val="128"/>
    </font>
    <font>
      <b/>
      <sz val="8"/>
      <name val="ＭＳ Ｐ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DDDDDD"/>
        <bgColor indexed="64"/>
      </patternFill>
    </fill>
  </fills>
  <borders count="67">
    <border>
      <left/>
      <right/>
      <top/>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thin">
        <color theme="0" tint="-4.9989318521683403E-2"/>
      </left>
      <right/>
      <top/>
      <bottom style="thin">
        <color indexed="64"/>
      </bottom>
      <diagonal/>
    </border>
    <border>
      <left style="thin">
        <color indexed="64"/>
      </left>
      <right/>
      <top style="thin">
        <color indexed="64"/>
      </top>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diagonalUp="1">
      <left style="thin">
        <color indexed="64"/>
      </left>
      <right/>
      <top style="thin">
        <color indexed="64"/>
      </top>
      <bottom style="thin">
        <color indexed="64"/>
      </bottom>
      <diagonal style="thin">
        <color indexed="64"/>
      </diagonal>
    </border>
    <border>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diagonalUp="1">
      <left/>
      <right style="medium">
        <color indexed="64"/>
      </right>
      <top style="medium">
        <color indexed="64"/>
      </top>
      <bottom style="thin">
        <color indexed="64"/>
      </bottom>
      <diagonal style="thin">
        <color indexed="64"/>
      </diagonal>
    </border>
    <border>
      <left style="hair">
        <color indexed="64"/>
      </left>
      <right style="hair">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diagonalUp="1">
      <left style="hair">
        <color indexed="64"/>
      </left>
      <right style="medium">
        <color indexed="64"/>
      </right>
      <top style="thin">
        <color indexed="64"/>
      </top>
      <bottom style="thin">
        <color indexed="64"/>
      </bottom>
      <diagonal style="hair">
        <color indexed="64"/>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theme="0" tint="-4.9989318521683403E-2"/>
      </left>
      <right/>
      <top style="thin">
        <color indexed="64"/>
      </top>
      <bottom style="thin">
        <color indexed="64"/>
      </bottom>
      <diagonal/>
    </border>
    <border>
      <left/>
      <right style="thin">
        <color theme="0" tint="-4.9989318521683403E-2"/>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diagonalUp="1">
      <left/>
      <right style="medium">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s>
  <cellStyleXfs count="2">
    <xf numFmtId="0" fontId="0" fillId="0" borderId="0">
      <alignment vertical="center"/>
    </xf>
    <xf numFmtId="0" fontId="19" fillId="0" borderId="0">
      <alignment vertical="center"/>
    </xf>
  </cellStyleXfs>
  <cellXfs count="355">
    <xf numFmtId="0" fontId="0" fillId="0" borderId="0" xfId="0">
      <alignment vertical="center"/>
    </xf>
    <xf numFmtId="0" fontId="3" fillId="2" borderId="6" xfId="0" applyFont="1" applyFill="1" applyBorder="1">
      <alignment vertical="center"/>
    </xf>
    <xf numFmtId="0" fontId="5" fillId="0" borderId="0" xfId="0" applyFont="1">
      <alignment vertical="center"/>
    </xf>
    <xf numFmtId="0" fontId="5" fillId="0" borderId="0" xfId="0" applyFont="1" applyAlignment="1">
      <alignment horizontal="right" vertical="center"/>
    </xf>
    <xf numFmtId="0" fontId="6" fillId="0" borderId="0" xfId="0" applyFont="1">
      <alignment vertical="center"/>
    </xf>
    <xf numFmtId="49" fontId="5" fillId="0" borderId="0" xfId="0" applyNumberFormat="1" applyFont="1">
      <alignment vertical="center"/>
    </xf>
    <xf numFmtId="0" fontId="5" fillId="0" borderId="1" xfId="0" applyFont="1" applyBorder="1" applyAlignment="1">
      <alignment horizontal="left" vertical="center"/>
    </xf>
    <xf numFmtId="0" fontId="5" fillId="0" borderId="1" xfId="0" applyFont="1" applyBorder="1">
      <alignment vertical="center"/>
    </xf>
    <xf numFmtId="0" fontId="7" fillId="0" borderId="0" xfId="0" applyFont="1">
      <alignment vertical="center"/>
    </xf>
    <xf numFmtId="0" fontId="9" fillId="0" borderId="9" xfId="0" applyFont="1" applyBorder="1">
      <alignment vertical="center"/>
    </xf>
    <xf numFmtId="0" fontId="3" fillId="0" borderId="24" xfId="0" applyFont="1" applyBorder="1" applyAlignment="1">
      <alignment horizontal="left" vertical="center" wrapText="1"/>
    </xf>
    <xf numFmtId="176" fontId="3" fillId="0" borderId="24" xfId="0" applyNumberFormat="1" applyFont="1" applyBorder="1" applyAlignment="1">
      <alignment horizontal="center" vertical="center"/>
    </xf>
    <xf numFmtId="0" fontId="3" fillId="2" borderId="28" xfId="0" applyFont="1" applyFill="1" applyBorder="1" applyAlignment="1">
      <alignment vertical="center" wrapText="1"/>
    </xf>
    <xf numFmtId="0" fontId="3" fillId="2" borderId="20" xfId="0" applyFont="1" applyFill="1" applyBorder="1" applyAlignment="1">
      <alignment vertical="center" wrapText="1"/>
    </xf>
    <xf numFmtId="0" fontId="0" fillId="0" borderId="21" xfId="0" applyBorder="1">
      <alignment vertical="center"/>
    </xf>
    <xf numFmtId="0" fontId="3" fillId="0" borderId="40" xfId="0" applyFont="1" applyBorder="1" applyAlignment="1">
      <alignment horizontal="center" vertical="center"/>
    </xf>
    <xf numFmtId="0" fontId="3" fillId="2" borderId="20" xfId="0" applyFont="1" applyFill="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left" vertical="center"/>
    </xf>
    <xf numFmtId="0" fontId="5" fillId="0" borderId="27" xfId="0" applyFont="1" applyBorder="1">
      <alignment vertical="center"/>
    </xf>
    <xf numFmtId="0" fontId="7" fillId="0" borderId="27" xfId="0" applyFont="1" applyBorder="1">
      <alignment vertical="center"/>
    </xf>
    <xf numFmtId="0" fontId="2" fillId="3" borderId="17" xfId="0" applyFont="1" applyFill="1" applyBorder="1">
      <alignment vertical="center"/>
    </xf>
    <xf numFmtId="0" fontId="4" fillId="3" borderId="2" xfId="0" applyFont="1" applyFill="1" applyBorder="1">
      <alignment vertical="center"/>
    </xf>
    <xf numFmtId="0" fontId="4" fillId="3" borderId="1" xfId="0" applyFont="1" applyFill="1" applyBorder="1">
      <alignment vertical="center"/>
    </xf>
    <xf numFmtId="0" fontId="3" fillId="3" borderId="2" xfId="0" applyFont="1" applyFill="1" applyBorder="1" applyAlignment="1">
      <alignment horizontal="right" vertical="center"/>
    </xf>
    <xf numFmtId="0" fontId="3" fillId="3" borderId="2" xfId="0" applyFont="1" applyFill="1" applyBorder="1" applyAlignment="1">
      <alignment horizontal="center" vertical="center"/>
    </xf>
    <xf numFmtId="0" fontId="3" fillId="3" borderId="2" xfId="0" applyFont="1" applyFill="1" applyBorder="1">
      <alignment vertical="center"/>
    </xf>
    <xf numFmtId="0" fontId="3" fillId="3" borderId="3" xfId="0" applyFont="1" applyFill="1" applyBorder="1">
      <alignment vertical="center"/>
    </xf>
    <xf numFmtId="0" fontId="3" fillId="2" borderId="13" xfId="0" applyFont="1" applyFill="1" applyBorder="1">
      <alignment vertical="center"/>
    </xf>
    <xf numFmtId="0" fontId="4" fillId="3" borderId="36" xfId="0" applyFont="1" applyFill="1" applyBorder="1">
      <alignment vertical="center"/>
    </xf>
    <xf numFmtId="0" fontId="3" fillId="3" borderId="24" xfId="0" applyFont="1" applyFill="1" applyBorder="1">
      <alignment vertical="center"/>
    </xf>
    <xf numFmtId="0" fontId="3" fillId="3" borderId="23" xfId="0" applyFont="1" applyFill="1" applyBorder="1">
      <alignment vertical="center"/>
    </xf>
    <xf numFmtId="0" fontId="3" fillId="2" borderId="13" xfId="0" applyFont="1" applyFill="1" applyBorder="1" applyAlignment="1">
      <alignment vertical="center" wrapText="1"/>
    </xf>
    <xf numFmtId="0" fontId="3" fillId="2" borderId="20" xfId="0" applyFont="1" applyFill="1" applyBorder="1">
      <alignment vertical="center"/>
    </xf>
    <xf numFmtId="0" fontId="3" fillId="0" borderId="0" xfId="0" applyFont="1">
      <alignment vertical="center"/>
    </xf>
    <xf numFmtId="0" fontId="9" fillId="0" borderId="0" xfId="0" applyFont="1">
      <alignment vertical="center"/>
    </xf>
    <xf numFmtId="0" fontId="9" fillId="0" borderId="0" xfId="0" applyFont="1" applyAlignment="1">
      <alignment vertical="top"/>
    </xf>
    <xf numFmtId="0" fontId="12" fillId="0" borderId="0" xfId="0" applyFont="1" applyAlignment="1">
      <alignment horizontal="left" vertical="top" wrapText="1"/>
    </xf>
    <xf numFmtId="0" fontId="12" fillId="0" borderId="0" xfId="0" applyFont="1" applyAlignment="1">
      <alignment vertical="top" wrapText="1"/>
    </xf>
    <xf numFmtId="0" fontId="12" fillId="0" borderId="0" xfId="0" applyFont="1">
      <alignment vertical="center"/>
    </xf>
    <xf numFmtId="0" fontId="0" fillId="0" borderId="0" xfId="0" applyAlignment="1">
      <alignment vertical="center" wrapText="1"/>
    </xf>
    <xf numFmtId="0" fontId="3" fillId="0" borderId="31" xfId="0" applyFont="1" applyBorder="1">
      <alignment vertical="center"/>
    </xf>
    <xf numFmtId="0" fontId="3" fillId="0" borderId="11" xfId="0" applyFont="1" applyBorder="1">
      <alignment vertical="center"/>
    </xf>
    <xf numFmtId="0" fontId="13" fillId="0" borderId="1" xfId="0" applyFont="1" applyBorder="1">
      <alignment vertical="center"/>
    </xf>
    <xf numFmtId="0" fontId="3" fillId="0" borderId="32" xfId="0" applyFont="1" applyBorder="1" applyAlignment="1">
      <alignment horizontal="center" vertical="center"/>
    </xf>
    <xf numFmtId="0" fontId="3" fillId="0" borderId="0" xfId="0" applyFont="1" applyAlignment="1">
      <alignment vertical="center" wrapText="1"/>
    </xf>
    <xf numFmtId="0" fontId="3" fillId="0" borderId="50" xfId="0" applyFont="1" applyBorder="1">
      <alignment vertical="center"/>
    </xf>
    <xf numFmtId="0" fontId="3" fillId="0" borderId="51" xfId="0" applyFont="1" applyBorder="1" applyAlignment="1">
      <alignment horizontal="center" vertical="center"/>
    </xf>
    <xf numFmtId="0" fontId="3" fillId="0" borderId="18" xfId="0" applyFont="1" applyBorder="1" applyAlignment="1">
      <alignment horizontal="center" vertical="center"/>
    </xf>
    <xf numFmtId="0" fontId="6" fillId="0" borderId="0" xfId="0" applyFont="1" applyAlignment="1">
      <alignment horizontal="center" vertical="center"/>
    </xf>
    <xf numFmtId="0" fontId="3" fillId="2" borderId="6" xfId="0" applyFont="1" applyFill="1" applyBorder="1" applyAlignment="1">
      <alignment vertical="center" wrapText="1"/>
    </xf>
    <xf numFmtId="0" fontId="0" fillId="0" borderId="0" xfId="0" applyAlignment="1">
      <alignment vertical="top"/>
    </xf>
    <xf numFmtId="0" fontId="3" fillId="0" borderId="49" xfId="0" applyFont="1" applyBorder="1" applyAlignment="1">
      <alignment horizontal="center" vertical="top" wrapText="1"/>
    </xf>
    <xf numFmtId="0" fontId="3" fillId="0" borderId="52" xfId="0" applyFont="1" applyBorder="1" applyAlignment="1">
      <alignment horizontal="center" vertical="top" wrapText="1"/>
    </xf>
    <xf numFmtId="0" fontId="11" fillId="0" borderId="0" xfId="0" applyFont="1" applyAlignment="1">
      <alignment vertical="top" wrapText="1"/>
    </xf>
    <xf numFmtId="0" fontId="16" fillId="0" borderId="0" xfId="0" applyFont="1">
      <alignment vertical="center"/>
    </xf>
    <xf numFmtId="0" fontId="0" fillId="0" borderId="8" xfId="0" applyBorder="1">
      <alignment vertical="center"/>
    </xf>
    <xf numFmtId="0" fontId="3" fillId="2" borderId="0" xfId="0" applyFont="1" applyFill="1" applyAlignment="1">
      <alignment vertical="center" wrapText="1"/>
    </xf>
    <xf numFmtId="0" fontId="0" fillId="0" borderId="0" xfId="0" applyAlignment="1">
      <alignment horizontal="left" vertical="center"/>
    </xf>
    <xf numFmtId="0" fontId="0" fillId="0" borderId="38" xfId="0" applyBorder="1">
      <alignment vertical="center"/>
    </xf>
    <xf numFmtId="0" fontId="5"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5" fillId="0" borderId="8" xfId="0" applyFont="1" applyBorder="1" applyAlignment="1">
      <alignment vertical="center" wrapText="1"/>
    </xf>
    <xf numFmtId="0" fontId="0" fillId="0" borderId="8" xfId="0" applyBorder="1" applyAlignment="1">
      <alignment vertical="center" wrapText="1"/>
    </xf>
    <xf numFmtId="0" fontId="0" fillId="0" borderId="8" xfId="0" applyBorder="1" applyAlignment="1">
      <alignment horizontal="left" vertical="center" wrapText="1"/>
    </xf>
    <xf numFmtId="0" fontId="16" fillId="0" borderId="0" xfId="0" applyFont="1" applyAlignment="1">
      <alignment vertical="center" wrapText="1"/>
    </xf>
    <xf numFmtId="0" fontId="0" fillId="0" borderId="0" xfId="0" applyAlignment="1">
      <alignment horizontal="left" vertical="center" wrapText="1"/>
    </xf>
    <xf numFmtId="0" fontId="3" fillId="0" borderId="55" xfId="0" applyFont="1" applyBorder="1" applyAlignment="1">
      <alignment vertical="center"/>
    </xf>
    <xf numFmtId="0" fontId="3" fillId="0" borderId="37" xfId="0" applyFont="1" applyBorder="1" applyAlignment="1">
      <alignment vertical="top" wrapText="1"/>
    </xf>
    <xf numFmtId="0" fontId="3" fillId="0" borderId="37" xfId="0" applyFont="1" applyBorder="1" applyAlignment="1">
      <alignment horizontal="center" vertical="top" wrapText="1"/>
    </xf>
    <xf numFmtId="0" fontId="0" fillId="0" borderId="39" xfId="0" applyBorder="1" applyAlignment="1">
      <alignment horizontal="left" vertical="center" wrapText="1"/>
    </xf>
    <xf numFmtId="0" fontId="0" fillId="0" borderId="0" xfId="0" applyBorder="1">
      <alignment vertical="center"/>
    </xf>
    <xf numFmtId="0" fontId="0" fillId="0" borderId="0" xfId="0" applyBorder="1" applyAlignment="1">
      <alignment horizontal="left" vertical="center"/>
    </xf>
    <xf numFmtId="0" fontId="3" fillId="0" borderId="31" xfId="0" applyFont="1" applyFill="1" applyBorder="1" applyAlignment="1">
      <alignment horizontal="left" vertical="top" wrapText="1"/>
    </xf>
    <xf numFmtId="0" fontId="0" fillId="0" borderId="8" xfId="0" applyBorder="1" applyAlignment="1">
      <alignment vertical="center"/>
    </xf>
    <xf numFmtId="0" fontId="3" fillId="0" borderId="8" xfId="0" applyFont="1" applyBorder="1" applyAlignment="1">
      <alignment vertical="center" wrapText="1"/>
    </xf>
    <xf numFmtId="0" fontId="5" fillId="0" borderId="37" xfId="0" applyFont="1" applyBorder="1" applyAlignment="1">
      <alignment vertical="center" wrapText="1"/>
    </xf>
    <xf numFmtId="0" fontId="5" fillId="0" borderId="39" xfId="0" applyFont="1" applyBorder="1" applyAlignment="1">
      <alignment vertical="center" wrapText="1"/>
    </xf>
    <xf numFmtId="0" fontId="22" fillId="0" borderId="0" xfId="0" applyFont="1" applyAlignment="1">
      <alignment vertical="center" wrapText="1"/>
    </xf>
    <xf numFmtId="0" fontId="22" fillId="0" borderId="0" xfId="0" applyFont="1">
      <alignment vertical="center"/>
    </xf>
    <xf numFmtId="0" fontId="22" fillId="0" borderId="0" xfId="0" applyFont="1" applyAlignment="1">
      <alignment horizontal="left" vertical="center"/>
    </xf>
    <xf numFmtId="0" fontId="21" fillId="0" borderId="0" xfId="0" applyFont="1">
      <alignment vertical="center"/>
    </xf>
    <xf numFmtId="1" fontId="15" fillId="0" borderId="27" xfId="0" applyNumberFormat="1" applyFont="1" applyBorder="1" applyAlignment="1">
      <alignment horizontal="center" vertical="center"/>
    </xf>
    <xf numFmtId="0" fontId="15" fillId="0" borderId="12" xfId="0" applyFont="1" applyFill="1" applyBorder="1" applyAlignment="1">
      <alignment horizontal="center" vertical="center" wrapText="1"/>
    </xf>
    <xf numFmtId="49" fontId="27" fillId="2" borderId="54" xfId="0" applyNumberFormat="1" applyFont="1" applyFill="1" applyBorder="1" applyAlignment="1">
      <alignment horizontal="center" vertical="center" wrapText="1"/>
    </xf>
    <xf numFmtId="49" fontId="7" fillId="0" borderId="3" xfId="0" applyNumberFormat="1" applyFont="1" applyBorder="1" applyAlignment="1">
      <alignment vertical="center" wrapText="1"/>
    </xf>
    <xf numFmtId="49" fontId="27" fillId="2" borderId="8" xfId="0" applyNumberFormat="1" applyFont="1" applyFill="1" applyBorder="1" applyAlignment="1">
      <alignment horizontal="center" vertical="center" wrapText="1"/>
    </xf>
    <xf numFmtId="49" fontId="28" fillId="0" borderId="12" xfId="0" applyNumberFormat="1" applyFont="1" applyFill="1" applyBorder="1" applyAlignment="1">
      <alignment horizontal="center" vertical="center" wrapText="1"/>
    </xf>
    <xf numFmtId="0" fontId="0" fillId="0" borderId="0" xfId="0" applyFont="1">
      <alignment vertical="center"/>
    </xf>
    <xf numFmtId="0" fontId="4" fillId="2" borderId="8" xfId="0" applyFont="1" applyFill="1" applyBorder="1" applyAlignment="1">
      <alignment horizontal="left" vertical="center" wrapText="1"/>
    </xf>
    <xf numFmtId="178" fontId="15" fillId="0" borderId="22" xfId="0" applyNumberFormat="1" applyFont="1" applyFill="1" applyBorder="1" applyAlignment="1">
      <alignment horizontal="center" vertical="center" wrapText="1"/>
    </xf>
    <xf numFmtId="182" fontId="15" fillId="0" borderId="8" xfId="0" applyNumberFormat="1" applyFont="1" applyBorder="1" applyAlignment="1">
      <alignment horizontal="center" vertical="center"/>
    </xf>
    <xf numFmtId="176" fontId="10" fillId="0" borderId="8" xfId="0" applyNumberFormat="1" applyFont="1" applyBorder="1" applyAlignment="1">
      <alignment horizontal="center" vertical="center"/>
    </xf>
    <xf numFmtId="182" fontId="15" fillId="0" borderId="8" xfId="0" applyNumberFormat="1" applyFont="1" applyBorder="1" applyAlignment="1">
      <alignment horizontal="center" vertical="center" wrapText="1"/>
    </xf>
    <xf numFmtId="182" fontId="15" fillId="0" borderId="52" xfId="0" applyNumberFormat="1" applyFont="1" applyBorder="1" applyAlignment="1">
      <alignment horizontal="center" vertical="center" wrapText="1"/>
    </xf>
    <xf numFmtId="0" fontId="0" fillId="2" borderId="20" xfId="0" applyFont="1" applyFill="1" applyBorder="1">
      <alignment vertical="center"/>
    </xf>
    <xf numFmtId="0" fontId="0" fillId="2" borderId="28" xfId="0" applyFont="1" applyFill="1" applyBorder="1">
      <alignment vertical="center"/>
    </xf>
    <xf numFmtId="0" fontId="0" fillId="0" borderId="37" xfId="0" applyFont="1" applyBorder="1" applyAlignment="1">
      <alignment horizontal="center" vertical="center" wrapText="1"/>
    </xf>
    <xf numFmtId="0" fontId="0" fillId="2" borderId="35" xfId="0" applyFont="1" applyFill="1" applyBorder="1">
      <alignment vertical="center"/>
    </xf>
    <xf numFmtId="0" fontId="3" fillId="0" borderId="8" xfId="0" applyFont="1" applyBorder="1" applyAlignment="1">
      <alignment horizontal="center" vertical="center" shrinkToFit="1"/>
    </xf>
    <xf numFmtId="0" fontId="3" fillId="0" borderId="8" xfId="0" applyFont="1" applyBorder="1" applyAlignment="1">
      <alignment vertical="center"/>
    </xf>
    <xf numFmtId="0" fontId="15" fillId="0" borderId="58" xfId="0" applyFont="1" applyFill="1" applyBorder="1" applyAlignment="1">
      <alignment horizontal="center" vertical="center" wrapText="1"/>
    </xf>
    <xf numFmtId="0" fontId="3" fillId="2" borderId="58" xfId="0" applyFont="1" applyFill="1" applyBorder="1" applyAlignment="1">
      <alignment vertical="center" wrapText="1"/>
    </xf>
    <xf numFmtId="0" fontId="3" fillId="2" borderId="59" xfId="0" applyFont="1" applyFill="1" applyBorder="1" applyAlignment="1">
      <alignment vertical="center" wrapText="1"/>
    </xf>
    <xf numFmtId="0" fontId="3" fillId="0" borderId="57" xfId="0" applyFont="1" applyBorder="1" applyAlignment="1">
      <alignment horizontal="center" vertical="center"/>
    </xf>
    <xf numFmtId="0" fontId="0" fillId="0" borderId="32" xfId="0" applyFont="1" applyBorder="1">
      <alignment vertical="center"/>
    </xf>
    <xf numFmtId="0" fontId="3" fillId="2" borderId="8" xfId="0" applyFont="1" applyFill="1" applyBorder="1" applyAlignment="1">
      <alignment vertical="center" wrapText="1"/>
    </xf>
    <xf numFmtId="0" fontId="15" fillId="0" borderId="8" xfId="0" applyFont="1" applyFill="1" applyBorder="1" applyAlignment="1">
      <alignment horizontal="center" vertical="center" wrapText="1"/>
    </xf>
    <xf numFmtId="0" fontId="3" fillId="5" borderId="8" xfId="0" applyFont="1" applyFill="1" applyBorder="1" applyAlignment="1">
      <alignment vertical="center" wrapText="1"/>
    </xf>
    <xf numFmtId="0" fontId="3" fillId="2" borderId="10" xfId="0" applyFont="1" applyFill="1" applyBorder="1" applyAlignment="1">
      <alignment vertical="center" wrapText="1"/>
    </xf>
    <xf numFmtId="0" fontId="15" fillId="0" borderId="40" xfId="0" applyFont="1" applyBorder="1" applyAlignment="1">
      <alignment horizontal="center" vertical="center" wrapText="1"/>
    </xf>
    <xf numFmtId="0" fontId="3" fillId="2" borderId="8" xfId="0" applyFont="1" applyFill="1" applyBorder="1" applyAlignment="1">
      <alignment horizontal="left" vertical="center" wrapText="1"/>
    </xf>
    <xf numFmtId="181" fontId="15" fillId="0" borderId="12" xfId="0" applyNumberFormat="1" applyFont="1" applyBorder="1" applyAlignment="1">
      <alignment horizontal="center" vertical="center"/>
    </xf>
    <xf numFmtId="0" fontId="15" fillId="0" borderId="10" xfId="0" applyFont="1" applyBorder="1" applyAlignment="1">
      <alignment horizontal="center" vertical="center" wrapText="1"/>
    </xf>
    <xf numFmtId="49" fontId="2" fillId="3" borderId="17" xfId="0" applyNumberFormat="1" applyFont="1" applyFill="1" applyBorder="1" applyAlignment="1">
      <alignment horizontal="left" vertical="center" wrapText="1"/>
    </xf>
    <xf numFmtId="0" fontId="0" fillId="0" borderId="8" xfId="0" applyFont="1" applyBorder="1" applyAlignment="1">
      <alignment horizontal="left" vertical="center" wrapText="1"/>
    </xf>
    <xf numFmtId="0" fontId="0" fillId="0" borderId="8" xfId="0" applyFont="1" applyBorder="1" applyAlignment="1">
      <alignment vertical="center" wrapText="1"/>
    </xf>
    <xf numFmtId="0" fontId="3" fillId="0" borderId="11" xfId="0" applyFont="1" applyBorder="1" applyAlignment="1">
      <alignment horizontal="center" vertical="center"/>
    </xf>
    <xf numFmtId="0" fontId="3" fillId="2" borderId="9" xfId="0" applyFont="1" applyFill="1" applyBorder="1" applyAlignment="1">
      <alignment horizontal="left" vertical="center" wrapText="1"/>
    </xf>
    <xf numFmtId="0" fontId="15" fillId="0" borderId="11" xfId="0" applyFont="1" applyBorder="1" applyAlignment="1">
      <alignment horizontal="center" vertical="center" wrapText="1"/>
    </xf>
    <xf numFmtId="0" fontId="15" fillId="0" borderId="1" xfId="0" applyFont="1" applyBorder="1" applyAlignment="1">
      <alignment horizontal="center" vertical="center" wrapText="1"/>
    </xf>
    <xf numFmtId="178" fontId="15" fillId="0" borderId="10" xfId="0" applyNumberFormat="1" applyFont="1" applyBorder="1" applyAlignment="1">
      <alignment horizontal="center" vertical="center"/>
    </xf>
    <xf numFmtId="0" fontId="3" fillId="0" borderId="26" xfId="0" applyFont="1" applyBorder="1" applyAlignment="1">
      <alignment horizontal="center" vertical="center"/>
    </xf>
    <xf numFmtId="0" fontId="3" fillId="0" borderId="12" xfId="0" applyFont="1" applyBorder="1" applyAlignment="1">
      <alignment horizontal="center" vertical="center"/>
    </xf>
    <xf numFmtId="0" fontId="6" fillId="0" borderId="0" xfId="0" applyFont="1" applyAlignment="1">
      <alignment vertical="center"/>
    </xf>
    <xf numFmtId="0" fontId="0" fillId="0" borderId="0" xfId="0" applyFont="1" applyBorder="1">
      <alignment vertical="center"/>
    </xf>
    <xf numFmtId="182" fontId="15" fillId="0" borderId="0" xfId="0" applyNumberFormat="1" applyFont="1" applyBorder="1" applyAlignment="1">
      <alignment horizontal="center" vertical="center"/>
    </xf>
    <xf numFmtId="0" fontId="15" fillId="0" borderId="52" xfId="0" applyNumberFormat="1" applyFont="1" applyFill="1" applyBorder="1" applyAlignment="1">
      <alignment horizontal="center" vertical="center" wrapText="1"/>
    </xf>
    <xf numFmtId="181" fontId="15" fillId="0" borderId="52" xfId="0" applyNumberFormat="1" applyFont="1" applyBorder="1" applyAlignment="1">
      <alignment horizontal="center" vertical="center" wrapText="1"/>
    </xf>
    <xf numFmtId="180" fontId="15" fillId="0" borderId="5" xfId="0" applyNumberFormat="1" applyFont="1" applyBorder="1" applyAlignment="1">
      <alignment horizontal="center" vertical="center" wrapText="1"/>
    </xf>
    <xf numFmtId="0" fontId="3" fillId="0" borderId="52" xfId="0" applyFont="1" applyFill="1" applyBorder="1" applyAlignment="1">
      <alignment vertical="top" wrapText="1"/>
    </xf>
    <xf numFmtId="0" fontId="3" fillId="0" borderId="52" xfId="0" applyFont="1" applyBorder="1" applyAlignment="1">
      <alignment horizontal="center" vertical="center" wrapText="1"/>
    </xf>
    <xf numFmtId="0" fontId="3" fillId="0" borderId="52" xfId="0" applyFont="1" applyBorder="1" applyAlignment="1">
      <alignment horizontal="center" vertical="center"/>
    </xf>
    <xf numFmtId="0" fontId="2" fillId="2" borderId="64" xfId="0" applyFont="1" applyFill="1" applyBorder="1" applyAlignment="1">
      <alignment vertical="center" wrapText="1"/>
    </xf>
    <xf numFmtId="49" fontId="2" fillId="3" borderId="66" xfId="0" applyNumberFormat="1" applyFont="1" applyFill="1" applyBorder="1" applyAlignment="1">
      <alignment horizontal="left" vertical="center" wrapText="1"/>
    </xf>
    <xf numFmtId="0" fontId="6" fillId="0" borderId="0" xfId="0" applyFont="1" applyAlignment="1">
      <alignment horizontal="center" vertical="center"/>
    </xf>
    <xf numFmtId="0" fontId="9" fillId="0" borderId="0" xfId="0" applyFont="1" applyAlignment="1">
      <alignment horizontal="left" vertical="top" wrapText="1"/>
    </xf>
    <xf numFmtId="0" fontId="12" fillId="0" borderId="9" xfId="0" applyFont="1" applyBorder="1" applyAlignment="1">
      <alignment horizontal="left" vertical="center" wrapText="1"/>
    </xf>
    <xf numFmtId="0" fontId="12" fillId="0" borderId="11" xfId="0" applyFont="1" applyBorder="1" applyAlignment="1">
      <alignment horizontal="left" vertical="center" wrapText="1"/>
    </xf>
    <xf numFmtId="0" fontId="12" fillId="0" borderId="10" xfId="0" applyFont="1" applyBorder="1" applyAlignment="1">
      <alignment horizontal="left" vertical="center" wrapText="1"/>
    </xf>
    <xf numFmtId="0" fontId="3" fillId="0" borderId="31" xfId="0" applyFont="1" applyBorder="1" applyAlignment="1">
      <alignment horizontal="left" vertical="center" wrapText="1"/>
    </xf>
    <xf numFmtId="0" fontId="3" fillId="0" borderId="14" xfId="0" applyFont="1" applyBorder="1" applyAlignment="1">
      <alignment horizontal="left" vertical="center" wrapText="1"/>
    </xf>
    <xf numFmtId="0" fontId="3" fillId="0" borderId="33" xfId="0" applyFont="1" applyBorder="1" applyAlignment="1">
      <alignment horizontal="left" vertical="center" wrapText="1"/>
    </xf>
    <xf numFmtId="0" fontId="10" fillId="0" borderId="25" xfId="0" applyFont="1" applyBorder="1" applyAlignment="1">
      <alignment horizontal="left" vertical="center" wrapText="1"/>
    </xf>
    <xf numFmtId="0" fontId="10" fillId="0" borderId="1" xfId="0" applyFont="1" applyBorder="1" applyAlignment="1">
      <alignment horizontal="left" vertical="center" wrapText="1"/>
    </xf>
    <xf numFmtId="0" fontId="10" fillId="0" borderId="7" xfId="0" applyFont="1" applyBorder="1" applyAlignment="1">
      <alignment horizontal="left" vertical="center" wrapText="1"/>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179" fontId="15" fillId="0" borderId="11" xfId="0" applyNumberFormat="1" applyFont="1" applyBorder="1" applyAlignment="1">
      <alignment horizontal="center" vertical="center" wrapText="1"/>
    </xf>
    <xf numFmtId="179" fontId="15" fillId="0" borderId="12" xfId="0" applyNumberFormat="1" applyFont="1" applyBorder="1" applyAlignment="1">
      <alignment horizontal="center" vertical="center" wrapText="1"/>
    </xf>
    <xf numFmtId="0" fontId="15" fillId="0" borderId="62" xfId="0" applyFont="1" applyBorder="1" applyAlignment="1">
      <alignment horizontal="center" vertical="center" wrapText="1"/>
    </xf>
    <xf numFmtId="0" fontId="15" fillId="0" borderId="63" xfId="0" applyFont="1" applyBorder="1" applyAlignment="1">
      <alignment horizontal="center" vertical="center" wrapText="1"/>
    </xf>
    <xf numFmtId="179" fontId="15" fillId="0" borderId="1" xfId="0" applyNumberFormat="1" applyFont="1" applyBorder="1" applyAlignment="1">
      <alignment horizontal="center" vertical="center" wrapText="1"/>
    </xf>
    <xf numFmtId="179" fontId="15" fillId="0" borderId="7" xfId="0" applyNumberFormat="1" applyFont="1" applyBorder="1" applyAlignment="1">
      <alignment horizontal="center" vertical="center" wrapText="1"/>
    </xf>
    <xf numFmtId="0" fontId="3" fillId="2" borderId="11"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0" fillId="0" borderId="9" xfId="0" applyBorder="1" applyAlignment="1">
      <alignment horizontal="left" vertical="center"/>
    </xf>
    <xf numFmtId="0" fontId="0" fillId="0" borderId="11" xfId="0" applyBorder="1" applyAlignment="1">
      <alignment horizontal="left" vertical="center"/>
    </xf>
    <xf numFmtId="0" fontId="0" fillId="0" borderId="10" xfId="0" applyBorder="1" applyAlignment="1">
      <alignment horizontal="left"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2" fillId="2" borderId="13" xfId="0" applyFont="1" applyFill="1" applyBorder="1" applyAlignment="1">
      <alignment horizontal="left" vertical="center" wrapText="1"/>
    </xf>
    <xf numFmtId="0" fontId="29" fillId="2" borderId="11" xfId="0" applyFont="1" applyFill="1" applyBorder="1" applyAlignment="1">
      <alignment horizontal="left" vertical="center" wrapText="1"/>
    </xf>
    <xf numFmtId="0" fontId="2" fillId="3" borderId="17" xfId="0" applyFont="1" applyFill="1" applyBorder="1" applyAlignment="1">
      <alignment horizontal="left" vertical="center"/>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4" fillId="2" borderId="37" xfId="0" applyFont="1" applyFill="1" applyBorder="1" applyAlignment="1">
      <alignment horizontal="center" vertical="center"/>
    </xf>
    <xf numFmtId="0" fontId="4" fillId="2" borderId="39" xfId="0" applyFont="1" applyFill="1" applyBorder="1" applyAlignment="1">
      <alignment horizontal="center" vertical="center"/>
    </xf>
    <xf numFmtId="176" fontId="3" fillId="0" borderId="11" xfId="0" applyNumberFormat="1" applyFont="1" applyBorder="1" applyAlignment="1">
      <alignment horizontal="left" vertical="center" wrapText="1"/>
    </xf>
    <xf numFmtId="176" fontId="3" fillId="0" borderId="12" xfId="0" applyNumberFormat="1" applyFont="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2" borderId="11" xfId="0" applyFont="1" applyFill="1" applyBorder="1" applyAlignment="1">
      <alignment horizontal="left" vertical="center" indent="1"/>
    </xf>
    <xf numFmtId="0" fontId="3" fillId="2" borderId="10" xfId="0" applyFont="1" applyFill="1" applyBorder="1" applyAlignment="1">
      <alignment horizontal="left" vertical="center" indent="1"/>
    </xf>
    <xf numFmtId="0" fontId="3" fillId="2" borderId="9" xfId="0" applyFont="1" applyFill="1" applyBorder="1" applyAlignment="1">
      <alignment horizontal="left" vertical="center" wrapText="1"/>
    </xf>
    <xf numFmtId="0" fontId="3" fillId="2" borderId="1" xfId="0" applyFont="1" applyFill="1" applyBorder="1" applyAlignment="1">
      <alignment horizontal="left" vertical="center" wrapText="1" indent="1"/>
    </xf>
    <xf numFmtId="0" fontId="3" fillId="2" borderId="7" xfId="0" applyFont="1" applyFill="1" applyBorder="1" applyAlignment="1">
      <alignment horizontal="left" vertical="center" wrapText="1" indent="1"/>
    </xf>
    <xf numFmtId="0" fontId="15" fillId="0" borderId="11" xfId="0" applyFont="1" applyBorder="1" applyAlignment="1">
      <alignment horizontal="center" vertical="center" wrapText="1"/>
    </xf>
    <xf numFmtId="176" fontId="3" fillId="0" borderId="9" xfId="0" applyNumberFormat="1" applyFont="1" applyBorder="1" applyAlignment="1">
      <alignment horizontal="center" vertical="center"/>
    </xf>
    <xf numFmtId="176" fontId="3" fillId="0" borderId="11" xfId="0" applyNumberFormat="1" applyFont="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2" fillId="0" borderId="9"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0" xfId="0" applyFont="1" applyFill="1" applyBorder="1" applyAlignment="1">
      <alignment horizontal="center" vertical="center" wrapText="1"/>
    </xf>
    <xf numFmtId="49" fontId="5" fillId="0" borderId="11" xfId="0" applyNumberFormat="1" applyFont="1" applyBorder="1" applyAlignment="1">
      <alignment horizontal="left" vertical="center" wrapText="1"/>
    </xf>
    <xf numFmtId="49" fontId="5" fillId="0" borderId="10" xfId="0" applyNumberFormat="1" applyFont="1" applyBorder="1" applyAlignment="1">
      <alignment horizontal="left" vertical="center" wrapText="1"/>
    </xf>
    <xf numFmtId="0" fontId="3" fillId="2" borderId="14" xfId="0" applyFont="1" applyFill="1" applyBorder="1" applyAlignment="1">
      <alignment horizontal="left" vertical="center" wrapText="1"/>
    </xf>
    <xf numFmtId="0" fontId="3" fillId="2" borderId="33"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3" fillId="0" borderId="10" xfId="0" applyFont="1" applyBorder="1" applyAlignment="1">
      <alignment horizontal="left" vertical="center"/>
    </xf>
    <xf numFmtId="0" fontId="3" fillId="2" borderId="37" xfId="0" applyFont="1" applyFill="1" applyBorder="1" applyAlignment="1">
      <alignment horizontal="left" vertical="center" wrapText="1"/>
    </xf>
    <xf numFmtId="0" fontId="3" fillId="2" borderId="38"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4" fillId="2" borderId="13"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3" fillId="2" borderId="0"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3" fillId="0" borderId="1" xfId="0" applyFont="1" applyBorder="1" applyAlignment="1">
      <alignment horizontal="left" vertical="center" wrapText="1"/>
    </xf>
    <xf numFmtId="0" fontId="2" fillId="2" borderId="28" xfId="0" applyFont="1" applyFill="1" applyBorder="1" applyAlignment="1">
      <alignment horizontal="left" vertical="center" wrapText="1"/>
    </xf>
    <xf numFmtId="0" fontId="2" fillId="2" borderId="33"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9" fillId="0" borderId="31" xfId="0" applyFont="1" applyBorder="1" applyAlignment="1">
      <alignment horizontal="left" vertical="center"/>
      <extLst>
        <ext xmlns:xfpb="http://schemas.microsoft.com/office/spreadsheetml/2022/featurepropertybag" uri="{C7286773-470A-42A8-94C5-96B5CB345126}">
          <xfpb:xfComplement i="0"/>
        </ext>
      </extLst>
    </xf>
    <xf numFmtId="0" fontId="9" fillId="0" borderId="14" xfId="0" applyFont="1" applyBorder="1" applyAlignment="1">
      <alignment horizontal="left" vertical="center"/>
      <extLst>
        <ext xmlns:xfpb="http://schemas.microsoft.com/office/spreadsheetml/2022/featurepropertybag" uri="{C7286773-470A-42A8-94C5-96B5CB345126}">
          <xfpb:xfComplement i="0"/>
        </ext>
      </extLst>
    </xf>
    <xf numFmtId="0" fontId="15" fillId="0" borderId="25" xfId="0" applyFont="1" applyBorder="1" applyAlignment="1">
      <alignment horizontal="center" vertical="center" wrapText="1"/>
    </xf>
    <xf numFmtId="0" fontId="15" fillId="0" borderId="1" xfId="0" applyFont="1" applyBorder="1" applyAlignment="1">
      <alignment horizontal="center" vertical="center" wrapText="1"/>
    </xf>
    <xf numFmtId="0" fontId="3" fillId="2" borderId="2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2" fillId="2" borderId="17" xfId="0" applyFont="1" applyFill="1" applyBorder="1" applyAlignment="1">
      <alignment horizontal="left" vertical="center"/>
    </xf>
    <xf numFmtId="0" fontId="2" fillId="2" borderId="18" xfId="0" applyFont="1" applyFill="1" applyBorder="1" applyAlignment="1">
      <alignment horizontal="left" vertical="center"/>
    </xf>
    <xf numFmtId="0" fontId="2" fillId="2" borderId="13" xfId="0" applyFont="1" applyFill="1" applyBorder="1" applyAlignment="1">
      <alignment horizontal="left" vertical="center"/>
    </xf>
    <xf numFmtId="0" fontId="2" fillId="2" borderId="11" xfId="0" applyFont="1" applyFill="1" applyBorder="1" applyAlignment="1">
      <alignment horizontal="left" vertical="center"/>
    </xf>
    <xf numFmtId="0" fontId="14" fillId="0" borderId="11" xfId="0" applyFont="1" applyBorder="1" applyAlignment="1">
      <alignment horizontal="center" vertical="center"/>
    </xf>
    <xf numFmtId="0" fontId="15" fillId="0" borderId="9" xfId="0" applyFont="1" applyBorder="1" applyAlignment="1">
      <alignment horizontal="center" vertical="center" wrapText="1"/>
    </xf>
    <xf numFmtId="0" fontId="15" fillId="0" borderId="12" xfId="0" applyFont="1" applyBorder="1" applyAlignment="1">
      <alignment horizontal="center" vertical="center" wrapText="1"/>
    </xf>
    <xf numFmtId="0" fontId="2" fillId="2" borderId="13"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9" fillId="0" borderId="31" xfId="0" applyFont="1" applyBorder="1" applyAlignment="1">
      <alignment horizontal="left" vertical="center" wrapText="1"/>
    </xf>
    <xf numFmtId="0" fontId="9" fillId="0" borderId="14" xfId="0" applyFont="1" applyBorder="1" applyAlignment="1">
      <alignment horizontal="left" vertical="center" wrapText="1"/>
    </xf>
    <xf numFmtId="176" fontId="3" fillId="0" borderId="9" xfId="0" applyNumberFormat="1" applyFont="1" applyBorder="1" applyAlignment="1">
      <alignment horizontal="left" vertical="center" wrapText="1"/>
    </xf>
    <xf numFmtId="176" fontId="3" fillId="0" borderId="10" xfId="0" applyNumberFormat="1" applyFont="1" applyBorder="1" applyAlignment="1">
      <alignment horizontal="left" vertical="center" wrapText="1"/>
    </xf>
    <xf numFmtId="0" fontId="2" fillId="2" borderId="1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9" fillId="0" borderId="19" xfId="0" applyFont="1" applyBorder="1" applyAlignment="1">
      <alignment horizontal="left" vertical="center" wrapText="1"/>
    </xf>
    <xf numFmtId="0" fontId="9" fillId="0" borderId="4" xfId="0" applyFont="1" applyBorder="1" applyAlignment="1">
      <alignment horizontal="left" vertical="center" wrapText="1"/>
    </xf>
    <xf numFmtId="176" fontId="3" fillId="0" borderId="19" xfId="0" applyNumberFormat="1" applyFont="1" applyBorder="1" applyAlignment="1">
      <alignment horizontal="left" vertical="center" wrapText="1"/>
    </xf>
    <xf numFmtId="176" fontId="3" fillId="0" borderId="4" xfId="0" applyNumberFormat="1" applyFont="1" applyBorder="1" applyAlignment="1">
      <alignment horizontal="left" vertical="center" wrapText="1"/>
    </xf>
    <xf numFmtId="176" fontId="3" fillId="0" borderId="16" xfId="0" applyNumberFormat="1" applyFont="1" applyBorder="1" applyAlignment="1">
      <alignment horizontal="left" vertical="center" wrapText="1"/>
    </xf>
    <xf numFmtId="0" fontId="9" fillId="0" borderId="31" xfId="0" applyFont="1" applyBorder="1" applyAlignment="1">
      <alignment horizontal="left" vertical="center"/>
    </xf>
    <xf numFmtId="0" fontId="9" fillId="0" borderId="14" xfId="0" applyFont="1" applyBorder="1" applyAlignment="1">
      <alignment horizontal="left" vertical="center"/>
    </xf>
    <xf numFmtId="0" fontId="3" fillId="0" borderId="40" xfId="0" applyFont="1" applyBorder="1" applyAlignment="1">
      <alignment horizontal="left" vertical="center" wrapText="1"/>
    </xf>
    <xf numFmtId="0" fontId="3" fillId="0" borderId="7" xfId="0" applyFont="1" applyBorder="1" applyAlignment="1">
      <alignment horizontal="left" vertical="center" wrapText="1"/>
    </xf>
    <xf numFmtId="0" fontId="2" fillId="2" borderId="11" xfId="0" applyFont="1" applyFill="1" applyBorder="1" applyAlignment="1">
      <alignment horizontal="left" vertical="center" wrapText="1"/>
    </xf>
    <xf numFmtId="176" fontId="3" fillId="5" borderId="9" xfId="0" applyNumberFormat="1" applyFont="1" applyFill="1" applyBorder="1" applyAlignment="1">
      <alignment horizontal="left" vertical="center" wrapText="1"/>
    </xf>
    <xf numFmtId="176" fontId="3" fillId="5" borderId="10" xfId="0" applyNumberFormat="1" applyFont="1" applyFill="1" applyBorder="1" applyAlignment="1">
      <alignment horizontal="left"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3" fillId="0" borderId="13" xfId="0" applyFont="1" applyBorder="1" applyAlignment="1">
      <alignment horizontal="center" vertical="center"/>
    </xf>
    <xf numFmtId="0" fontId="2" fillId="2" borderId="28"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3" borderId="36" xfId="0" applyFont="1" applyFill="1" applyBorder="1" applyAlignment="1">
      <alignment horizontal="left" vertical="center" wrapText="1"/>
    </xf>
    <xf numFmtId="0" fontId="2" fillId="3" borderId="44" xfId="0" applyFont="1" applyFill="1" applyBorder="1" applyAlignment="1">
      <alignment horizontal="left" vertical="center" wrapText="1"/>
    </xf>
    <xf numFmtId="0" fontId="2" fillId="3" borderId="45" xfId="0" applyFont="1" applyFill="1" applyBorder="1" applyAlignment="1">
      <alignment horizontal="left" vertical="center" wrapText="1"/>
    </xf>
    <xf numFmtId="49" fontId="8" fillId="0" borderId="2" xfId="0" applyNumberFormat="1" applyFont="1" applyBorder="1" applyAlignment="1">
      <alignment horizontal="center" vertical="center" wrapText="1"/>
    </xf>
    <xf numFmtId="49" fontId="23" fillId="0" borderId="26" xfId="0" applyNumberFormat="1" applyFont="1" applyBorder="1" applyAlignment="1">
      <alignment horizontal="center" vertical="center" wrapText="1"/>
    </xf>
    <xf numFmtId="49" fontId="23" fillId="0" borderId="2" xfId="0" applyNumberFormat="1" applyFont="1" applyBorder="1" applyAlignment="1">
      <alignment horizontal="center" vertical="center" wrapText="1"/>
    </xf>
    <xf numFmtId="0" fontId="3" fillId="2" borderId="35"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0" borderId="11" xfId="0" applyFont="1" applyFill="1" applyBorder="1" applyAlignment="1">
      <alignment horizontal="left" vertical="center"/>
    </xf>
    <xf numFmtId="0" fontId="3" fillId="0" borderId="12" xfId="0" applyFont="1" applyFill="1" applyBorder="1" applyAlignment="1">
      <alignment horizontal="left" vertical="center"/>
    </xf>
    <xf numFmtId="0" fontId="3" fillId="0" borderId="25" xfId="0" applyFont="1" applyFill="1" applyBorder="1" applyAlignment="1">
      <alignment horizontal="left" vertical="center"/>
    </xf>
    <xf numFmtId="0" fontId="3" fillId="0" borderId="1" xfId="0" applyFont="1" applyFill="1" applyBorder="1" applyAlignment="1">
      <alignment horizontal="left" vertical="center"/>
    </xf>
    <xf numFmtId="0" fontId="15" fillId="4" borderId="9"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2" fillId="3" borderId="13"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9" fillId="2" borderId="27" xfId="0" applyFont="1" applyFill="1" applyBorder="1" applyAlignment="1">
      <alignment horizontal="left" vertical="center" wrapText="1"/>
    </xf>
    <xf numFmtId="177"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2" fillId="3" borderId="17" xfId="0" applyFont="1" applyFill="1" applyBorder="1" applyAlignment="1">
      <alignment vertical="top" wrapText="1"/>
    </xf>
    <xf numFmtId="0" fontId="2" fillId="3" borderId="2" xfId="0" applyFont="1" applyFill="1" applyBorder="1" applyAlignment="1">
      <alignment vertical="top" wrapText="1"/>
    </xf>
    <xf numFmtId="0" fontId="2" fillId="3" borderId="18" xfId="0" applyFont="1" applyFill="1" applyBorder="1" applyAlignment="1">
      <alignment vertical="top" wrapText="1"/>
    </xf>
    <xf numFmtId="0" fontId="3" fillId="0" borderId="26" xfId="0" applyFont="1" applyBorder="1" applyAlignment="1">
      <alignment horizontal="lef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horizontal="left" vertical="center" wrapText="1"/>
    </xf>
    <xf numFmtId="0" fontId="3" fillId="0" borderId="1" xfId="0" applyFont="1" applyBorder="1" applyAlignment="1">
      <alignment horizontal="left" vertical="center"/>
    </xf>
    <xf numFmtId="0" fontId="3" fillId="0" borderId="7" xfId="0" applyFont="1" applyBorder="1" applyAlignment="1">
      <alignment horizontal="left" vertical="center"/>
    </xf>
    <xf numFmtId="0" fontId="3" fillId="2" borderId="14" xfId="0" applyFont="1" applyFill="1" applyBorder="1" applyAlignment="1">
      <alignment horizontal="left" vertical="center" wrapText="1" indent="1"/>
    </xf>
    <xf numFmtId="0" fontId="3" fillId="2" borderId="33" xfId="0" applyFont="1" applyFill="1" applyBorder="1" applyAlignment="1">
      <alignment horizontal="left" vertical="center" wrapText="1" indent="1"/>
    </xf>
    <xf numFmtId="178" fontId="15" fillId="0" borderId="53" xfId="0" applyNumberFormat="1" applyFont="1" applyBorder="1" applyAlignment="1">
      <alignment horizontal="center" vertical="center"/>
    </xf>
    <xf numFmtId="178" fontId="15" fillId="0" borderId="10" xfId="0" applyNumberFormat="1" applyFont="1" applyBorder="1" applyAlignment="1">
      <alignment horizontal="center" vertical="center"/>
    </xf>
    <xf numFmtId="0" fontId="9" fillId="0" borderId="0" xfId="0" applyFont="1" applyAlignment="1">
      <alignment horizontal="left" vertical="center"/>
    </xf>
    <xf numFmtId="0" fontId="9" fillId="0" borderId="0" xfId="0" applyFont="1" applyAlignment="1">
      <alignment horizontal="left" vertical="top"/>
    </xf>
    <xf numFmtId="0" fontId="3" fillId="2" borderId="11" xfId="0" applyFont="1" applyFill="1" applyBorder="1" applyAlignment="1">
      <alignment horizontal="left" vertical="center"/>
    </xf>
    <xf numFmtId="0" fontId="3" fillId="2" borderId="10" xfId="0" applyFont="1" applyFill="1" applyBorder="1" applyAlignment="1">
      <alignment horizontal="left" vertical="center"/>
    </xf>
    <xf numFmtId="0" fontId="3" fillId="0" borderId="25" xfId="0" applyFont="1" applyBorder="1" applyAlignment="1">
      <alignment horizontal="center" vertical="center"/>
    </xf>
    <xf numFmtId="0" fontId="3" fillId="0" borderId="1" xfId="0" applyFont="1" applyBorder="1" applyAlignment="1">
      <alignment horizontal="center" vertical="center"/>
    </xf>
    <xf numFmtId="0" fontId="3" fillId="0" borderId="30" xfId="0" applyFont="1" applyBorder="1" applyAlignment="1">
      <alignment horizontal="center" vertical="center"/>
    </xf>
    <xf numFmtId="0" fontId="3" fillId="0" borderId="7" xfId="0" applyFont="1" applyBorder="1" applyAlignment="1">
      <alignment horizontal="center" vertical="center"/>
    </xf>
    <xf numFmtId="0" fontId="3" fillId="2" borderId="31"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3" fillId="0" borderId="26" xfId="0" applyFont="1" applyBorder="1" applyAlignment="1">
      <alignment horizontal="center" vertical="center"/>
    </xf>
    <xf numFmtId="0" fontId="3" fillId="0" borderId="2" xfId="0" applyFont="1" applyBorder="1" applyAlignment="1">
      <alignment horizontal="center" vertical="center"/>
    </xf>
    <xf numFmtId="0" fontId="3" fillId="0" borderId="44" xfId="0" applyFont="1" applyBorder="1" applyAlignment="1">
      <alignment horizontal="center" vertical="center"/>
    </xf>
    <xf numFmtId="0" fontId="3" fillId="0" borderId="48" xfId="0" applyFont="1" applyBorder="1" applyAlignment="1">
      <alignment horizontal="center" vertical="center"/>
    </xf>
    <xf numFmtId="0" fontId="3" fillId="0" borderId="56" xfId="0" applyFont="1" applyBorder="1" applyAlignment="1">
      <alignment horizontal="center" vertical="center"/>
    </xf>
    <xf numFmtId="0" fontId="3" fillId="0" borderId="24" xfId="0" applyFont="1" applyBorder="1" applyAlignment="1">
      <alignment horizontal="center" vertical="center"/>
    </xf>
    <xf numFmtId="0" fontId="3" fillId="0" borderId="29" xfId="0" applyFont="1" applyBorder="1" applyAlignment="1">
      <alignment horizontal="center" vertical="center"/>
    </xf>
    <xf numFmtId="0" fontId="3" fillId="2" borderId="4"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0" borderId="27" xfId="0" applyFont="1" applyFill="1" applyBorder="1" applyAlignment="1">
      <alignment horizontal="left" vertical="center"/>
    </xf>
    <xf numFmtId="0" fontId="3" fillId="0" borderId="57" xfId="0" applyFont="1" applyFill="1" applyBorder="1" applyAlignment="1">
      <alignment horizontal="left" vertical="center"/>
    </xf>
    <xf numFmtId="0" fontId="15" fillId="0" borderId="14" xfId="0" applyFont="1" applyBorder="1" applyAlignment="1">
      <alignment horizontal="center" vertical="center"/>
    </xf>
    <xf numFmtId="0" fontId="31" fillId="0" borderId="47" xfId="0" applyFont="1" applyBorder="1" applyAlignment="1">
      <alignment horizontal="center" vertical="top"/>
    </xf>
    <xf numFmtId="0" fontId="31" fillId="0" borderId="65" xfId="0" applyFont="1" applyBorder="1" applyAlignment="1">
      <alignment horizontal="center" vertical="top"/>
    </xf>
    <xf numFmtId="0" fontId="3" fillId="0" borderId="1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4" xfId="0" applyFont="1" applyBorder="1" applyAlignment="1">
      <alignment horizontal="left" vertical="center"/>
    </xf>
    <xf numFmtId="0" fontId="0" fillId="0" borderId="9" xfId="0" applyFont="1" applyBorder="1" applyAlignment="1">
      <alignment horizontal="left" vertical="center" wrapText="1"/>
    </xf>
    <xf numFmtId="0" fontId="0" fillId="0" borderId="11" xfId="0" applyFont="1" applyBorder="1" applyAlignment="1">
      <alignment horizontal="left" vertical="center"/>
    </xf>
    <xf numFmtId="0" fontId="0" fillId="0" borderId="12" xfId="0" applyFont="1" applyBorder="1" applyAlignment="1">
      <alignment horizontal="left" vertical="center"/>
    </xf>
    <xf numFmtId="0" fontId="3" fillId="2" borderId="11" xfId="0" applyFont="1" applyFill="1" applyBorder="1" applyAlignment="1">
      <alignment horizontal="left" vertical="center" shrinkToFit="1"/>
    </xf>
    <xf numFmtId="0" fontId="3" fillId="2" borderId="10" xfId="0" applyFont="1" applyFill="1" applyBorder="1" applyAlignment="1">
      <alignment horizontal="left" vertical="center" shrinkToFit="1"/>
    </xf>
    <xf numFmtId="0" fontId="3" fillId="0" borderId="34" xfId="0" applyFont="1" applyBorder="1" applyAlignment="1">
      <alignment horizontal="center" vertical="center"/>
    </xf>
    <xf numFmtId="0" fontId="15" fillId="0" borderId="11"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3" fillId="0" borderId="40" xfId="0" applyFont="1" applyBorder="1" applyAlignment="1">
      <alignment horizontal="left" vertical="center"/>
    </xf>
    <xf numFmtId="0" fontId="3" fillId="2" borderId="40" xfId="0" applyFont="1" applyFill="1" applyBorder="1" applyAlignment="1">
      <alignment horizontal="left" vertical="center" wrapText="1"/>
    </xf>
    <xf numFmtId="0" fontId="3" fillId="0" borderId="12" xfId="0" applyFont="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60" xfId="0" applyFont="1" applyBorder="1" applyAlignment="1">
      <alignment horizontal="center" vertical="center"/>
    </xf>
    <xf numFmtId="0" fontId="32" fillId="3" borderId="24" xfId="0" applyFont="1" applyFill="1" applyBorder="1" applyAlignment="1">
      <alignment horizontal="left" vertical="center" wrapText="1"/>
    </xf>
    <xf numFmtId="0" fontId="32" fillId="3" borderId="2" xfId="0" applyFont="1" applyFill="1" applyBorder="1" applyAlignment="1">
      <alignment horizontal="left" vertical="center" wrapText="1"/>
    </xf>
    <xf numFmtId="0" fontId="3" fillId="0" borderId="3" xfId="0" applyFont="1" applyBorder="1" applyAlignment="1">
      <alignment horizontal="center" vertical="center"/>
    </xf>
    <xf numFmtId="0" fontId="3" fillId="0" borderId="61" xfId="0" applyFont="1" applyBorder="1" applyAlignment="1">
      <alignment horizontal="center" vertical="center"/>
    </xf>
    <xf numFmtId="0" fontId="3" fillId="2" borderId="15"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16" xfId="0" applyFont="1" applyFill="1" applyBorder="1" applyAlignment="1">
      <alignment horizontal="left" vertical="top" wrapText="1"/>
    </xf>
    <xf numFmtId="0" fontId="3" fillId="2" borderId="13" xfId="0" applyFont="1" applyFill="1" applyBorder="1" applyAlignment="1">
      <alignment horizontal="left" vertical="center" wrapText="1" indent="1"/>
    </xf>
    <xf numFmtId="0" fontId="3" fillId="2" borderId="11" xfId="0" applyFont="1" applyFill="1" applyBorder="1" applyAlignment="1">
      <alignment horizontal="left" vertical="center" wrapText="1" indent="1"/>
    </xf>
    <xf numFmtId="0" fontId="3" fillId="2" borderId="10" xfId="0" applyFont="1" applyFill="1" applyBorder="1" applyAlignment="1">
      <alignment horizontal="left" vertical="center" wrapText="1" indent="1"/>
    </xf>
    <xf numFmtId="0" fontId="3" fillId="2" borderId="28" xfId="0" applyFont="1" applyFill="1" applyBorder="1" applyAlignment="1">
      <alignment horizontal="left" vertical="center" wrapText="1" indent="1"/>
    </xf>
    <xf numFmtId="0" fontId="3" fillId="2" borderId="6" xfId="0" applyFont="1" applyFill="1" applyBorder="1" applyAlignment="1">
      <alignment horizontal="left" vertical="center" wrapText="1" indent="1"/>
    </xf>
    <xf numFmtId="0" fontId="3" fillId="2" borderId="22" xfId="0" applyFont="1" applyFill="1" applyBorder="1" applyAlignment="1">
      <alignment horizontal="left" vertical="center" wrapText="1" indent="1"/>
    </xf>
    <xf numFmtId="0" fontId="3" fillId="2" borderId="1" xfId="0" applyFont="1" applyFill="1" applyBorder="1" applyAlignment="1">
      <alignment horizontal="left" vertical="center"/>
    </xf>
    <xf numFmtId="0" fontId="3" fillId="2" borderId="22" xfId="0" applyFont="1" applyFill="1" applyBorder="1" applyAlignment="1">
      <alignment horizontal="left" vertical="center"/>
    </xf>
  </cellXfs>
  <cellStyles count="2">
    <cellStyle name="標準" xfId="0" builtinId="0"/>
    <cellStyle name="標準 3" xfId="1" xr:uid="{6C080670-FDA2-495E-A2E6-398E8B4D6DC8}"/>
  </cellStyles>
  <dxfs count="10">
    <dxf>
      <fill>
        <patternFill patternType="lightTrellis"/>
      </fill>
    </dxf>
    <dxf>
      <fill>
        <patternFill patternType="lightTrellis"/>
      </fill>
    </dxf>
    <dxf>
      <fill>
        <patternFill patternType="mediumGray"/>
      </fill>
    </dxf>
    <dxf>
      <fill>
        <patternFill patternType="lightTrellis"/>
      </fill>
    </dxf>
    <dxf>
      <fill>
        <patternFill patternType="lightTrellis"/>
      </fill>
    </dxf>
    <dxf>
      <fill>
        <patternFill patternType="lightTrellis"/>
      </fill>
    </dxf>
    <dxf>
      <font>
        <color rgb="FF9C0006"/>
      </font>
      <fill>
        <patternFill>
          <bgColor rgb="FFFFC7CE"/>
        </patternFill>
      </fill>
    </dxf>
    <dxf>
      <fill>
        <patternFill patternType="lightTrellis"/>
      </fill>
    </dxf>
    <dxf>
      <fill>
        <patternFill>
          <bgColor theme="0" tint="-0.24994659260841701"/>
        </patternFill>
      </fill>
    </dxf>
    <dxf>
      <font>
        <color theme="0"/>
      </font>
    </dxf>
  </dxfs>
  <tableStyles count="0" defaultTableStyle="TableStyleMedium2" defaultPivotStyle="PivotStyleLight16"/>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metadata.xml" Type="http://schemas.openxmlformats.org/officeDocument/2006/relationships/sheetMetadata"/><Relationship Id="rId6" Target="featurePropertyBag/featurePropertyBag.xml" Type="http://schemas.microsoft.com/office/2022/11/relationships/FeaturePropertyBag"/><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Radio" lockText="1"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L$37"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Radio"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GBox" noThreeD="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70.xml><?xml version="1.0" encoding="utf-8"?>
<formControlPr xmlns="http://schemas.microsoft.com/office/spreadsheetml/2009/9/main" objectType="GBox"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GBox"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Radio" firstButton="1" fmlaLink="$L$40" lockText="1"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Radio" lockText="1"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L$42" lockText="1"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Radio" firstButton="1" fmlaLink="$N$8" lockText="1" noThreeD="1"/>
</file>

<file path=xl/ctrlProps/ctrlProp208.xml><?xml version="1.0" encoding="utf-8"?>
<formControlPr xmlns="http://schemas.microsoft.com/office/spreadsheetml/2009/9/main" objectType="Radio" firstButton="1" lockText="1" noThreeD="1"/>
</file>

<file path=xl/ctrlProps/ctrlProp20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firstButton="1" fmlaLink="$L$41" lockText="1" noThreeD="1"/>
</file>

<file path=xl/ctrlProps/ctrlProp210.xml><?xml version="1.0" encoding="utf-8"?>
<formControlPr xmlns="http://schemas.microsoft.com/office/spreadsheetml/2009/9/main" objectType="Radio" firstButton="1" lockText="1" noThreeD="1"/>
</file>

<file path=xl/ctrlProps/ctrlProp211.xml><?xml version="1.0" encoding="utf-8"?>
<formControlPr xmlns="http://schemas.microsoft.com/office/spreadsheetml/2009/9/main" objectType="Radio" lockText="1" noThreeD="1"/>
</file>

<file path=xl/ctrlProps/ctrlProp212.xml><?xml version="1.0" encoding="utf-8"?>
<formControlPr xmlns="http://schemas.microsoft.com/office/spreadsheetml/2009/9/main" objectType="GBox" noThreeD="1"/>
</file>

<file path=xl/ctrlProps/ctrlProp213.xml><?xml version="1.0" encoding="utf-8"?>
<formControlPr xmlns="http://schemas.microsoft.com/office/spreadsheetml/2009/9/main" objectType="GBox"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Radio" firstButton="1" fmlaLink="$L$62" lockText="1" noThreeD="1"/>
</file>

<file path=xl/ctrlProps/ctrlProp223.xml><?xml version="1.0" encoding="utf-8"?>
<formControlPr xmlns="http://schemas.microsoft.com/office/spreadsheetml/2009/9/main" objectType="Radio" lockText="1" noThreeD="1"/>
</file>

<file path=xl/ctrlProps/ctrlProp224.xml><?xml version="1.0" encoding="utf-8"?>
<formControlPr xmlns="http://schemas.microsoft.com/office/spreadsheetml/2009/9/main" objectType="Radio" firstButton="1" fmlaLink="$L$68" lockText="1" noThreeD="1"/>
</file>

<file path=xl/ctrlProps/ctrlProp225.xml><?xml version="1.0" encoding="utf-8"?>
<formControlPr xmlns="http://schemas.microsoft.com/office/spreadsheetml/2009/9/main" objectType="Radio"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GBox" noThreeD="1"/>
</file>

<file path=xl/ctrlProps/ctrlProp228.xml><?xml version="1.0" encoding="utf-8"?>
<formControlPr xmlns="http://schemas.microsoft.com/office/spreadsheetml/2009/9/main" objectType="GBox" noThreeD="1"/>
</file>

<file path=xl/ctrlProps/ctrlProp229.xml><?xml version="1.0" encoding="utf-8"?>
<formControlPr xmlns="http://schemas.microsoft.com/office/spreadsheetml/2009/9/main" objectType="GBox" noThreeD="1"/>
</file>

<file path=xl/ctrlProps/ctrlProp23.xml><?xml version="1.0" encoding="utf-8"?>
<formControlPr xmlns="http://schemas.microsoft.com/office/spreadsheetml/2009/9/main" objectType="GBox" noThreeD="1"/>
</file>

<file path=xl/ctrlProps/ctrlProp230.xml><?xml version="1.0" encoding="utf-8"?>
<formControlPr xmlns="http://schemas.microsoft.com/office/spreadsheetml/2009/9/main" objectType="Radio" firstButton="1" fmlaLink="$L$74"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GBox" noThreeD="1"/>
</file>

<file path=xl/ctrlProps/ctrlProp234.xml><?xml version="1.0" encoding="utf-8"?>
<formControlPr xmlns="http://schemas.microsoft.com/office/spreadsheetml/2009/9/main" objectType="Radio" firstButton="1" fmlaLink="$L$79" lockText="1" noThreeD="1"/>
</file>

<file path=xl/ctrlProps/ctrlProp235.xml><?xml version="1.0" encoding="utf-8"?>
<formControlPr xmlns="http://schemas.microsoft.com/office/spreadsheetml/2009/9/main" objectType="Radio" lockText="1"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GBox" noThreeD="1"/>
</file>

<file path=xl/ctrlProps/ctrlProp238.xml><?xml version="1.0" encoding="utf-8"?>
<formControlPr xmlns="http://schemas.microsoft.com/office/spreadsheetml/2009/9/main" objectType="CheckBox" fmlaLink="$N$42" lockText="1"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Radio" firstButton="1" fmlaLink="$L$45"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GBox"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Radio" firstButton="1" fmlaLink="$L$76" lockText="1"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Radio" lockText="1"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GBox" noThreeD="1"/>
</file>

<file path=xl/ctrlProps/ctrlProp253.xml><?xml version="1.0" encoding="utf-8"?>
<formControlPr xmlns="http://schemas.microsoft.com/office/spreadsheetml/2009/9/main" objectType="GBox" noThreeD="1"/>
</file>

<file path=xl/ctrlProps/ctrlProp254.xml><?xml version="1.0" encoding="utf-8"?>
<formControlPr xmlns="http://schemas.microsoft.com/office/spreadsheetml/2009/9/main" objectType="Radio" firstButton="1" fmlaLink="$L$32" lockText="1" noThreeD="1"/>
</file>

<file path=xl/ctrlProps/ctrlProp255.xml><?xml version="1.0" encoding="utf-8"?>
<formControlPr xmlns="http://schemas.microsoft.com/office/spreadsheetml/2009/9/main" objectType="Radio" lockText="1" noThreeD="1"/>
</file>

<file path=xl/ctrlProps/ctrlProp256.xml><?xml version="1.0" encoding="utf-8"?>
<formControlPr xmlns="http://schemas.microsoft.com/office/spreadsheetml/2009/9/main" objectType="Radio" lockText="1" noThreeD="1"/>
</file>

<file path=xl/ctrlProps/ctrlProp257.xml><?xml version="1.0" encoding="utf-8"?>
<formControlPr xmlns="http://schemas.microsoft.com/office/spreadsheetml/2009/9/main" objectType="Radio" firstButton="1" fmlaLink="$L$34"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60.xml><?xml version="1.0" encoding="utf-8"?>
<formControlPr xmlns="http://schemas.microsoft.com/office/spreadsheetml/2009/9/main" objectType="Radio" firstButton="1" fmlaLink="$L$36"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Radio" firstButton="1" fmlaLink="$L$7"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CheckBox" fmlaLink="$L$12" lockText="1"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GBox" noThreeD="1"/>
</file>

<file path=xl/ctrlProps/ctrlProp283.xml><?xml version="1.0" encoding="utf-8"?>
<formControlPr xmlns="http://schemas.microsoft.com/office/spreadsheetml/2009/9/main" objectType="GBox" noThreeD="1"/>
</file>

<file path=xl/ctrlProps/ctrlProp284.xml><?xml version="1.0" encoding="utf-8"?>
<formControlPr xmlns="http://schemas.microsoft.com/office/spreadsheetml/2009/9/main" objectType="GBox"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GBox" noThreeD="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Radio" firstButton="1" fmlaLink="$L$9"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GBox" noThreeD="1"/>
</file>

<file path=xl/ctrlProps/ctrlProp296.xml><?xml version="1.0" encoding="utf-8"?>
<formControlPr xmlns="http://schemas.microsoft.com/office/spreadsheetml/2009/9/main" objectType="Radio" firstButton="1" fmlaLink="$L$23" lockText="1" noThreeD="1"/>
</file>

<file path=xl/ctrlProps/ctrlProp297.xml><?xml version="1.0" encoding="utf-8"?>
<formControlPr xmlns="http://schemas.microsoft.com/office/spreadsheetml/2009/9/main" objectType="Radio"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K$42" lockText="1"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Radio" firstButton="1" fmlaLink="$L$64"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GBox"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Radio" firstButton="1" fmlaLink="$L$80"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Radio" firstButton="1" fmlaLink="$L$81" lockText="1" noThreeD="1"/>
</file>

<file path=xl/ctrlProps/ctrlProp316.xml><?xml version="1.0" encoding="utf-8"?>
<formControlPr xmlns="http://schemas.microsoft.com/office/spreadsheetml/2009/9/main" objectType="Radio" lockText="1" noThreeD="1"/>
</file>

<file path=xl/ctrlProps/ctrlProp317.xml><?xml version="1.0" encoding="utf-8"?>
<formControlPr xmlns="http://schemas.microsoft.com/office/spreadsheetml/2009/9/main" objectType="GBox" noThreeD="1"/>
</file>

<file path=xl/ctrlProps/ctrlProp318.xml><?xml version="1.0" encoding="utf-8"?>
<formControlPr xmlns="http://schemas.microsoft.com/office/spreadsheetml/2009/9/main" objectType="Radio" firstButton="1" fmlaLink="$L$82" lockText="1" noThreeD="1"/>
</file>

<file path=xl/ctrlProps/ctrlProp319.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Radio" firstButton="1" fmlaLink="$L$75" lockText="1" noThreeD="1"/>
</file>

<file path=xl/ctrlProps/ctrlProp322.xml><?xml version="1.0" encoding="utf-8"?>
<formControlPr xmlns="http://schemas.microsoft.com/office/spreadsheetml/2009/9/main" objectType="Radio" lockText="1" noThreeD="1"/>
</file>

<file path=xl/ctrlProps/ctrlProp323.xml><?xml version="1.0" encoding="utf-8"?>
<formControlPr xmlns="http://schemas.microsoft.com/office/spreadsheetml/2009/9/main" objectType="GBox" noThreeD="1"/>
</file>

<file path=xl/ctrlProps/ctrlProp324.xml><?xml version="1.0" encoding="utf-8"?>
<formControlPr xmlns="http://schemas.microsoft.com/office/spreadsheetml/2009/9/main" objectType="GBox" noThreeD="1"/>
</file>

<file path=xl/ctrlProps/ctrlProp325.xml><?xml version="1.0" encoding="utf-8"?>
<formControlPr xmlns="http://schemas.microsoft.com/office/spreadsheetml/2009/9/main" objectType="GBox" noThreeD="1"/>
</file>

<file path=xl/ctrlProps/ctrlProp326.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L$49"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L$50"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fmlaLink="$L$51" lockText="1" noThreeD="1"/>
</file>

<file path=xl/ctrlProps/ctrlProp4.xml><?xml version="1.0" encoding="utf-8"?>
<formControlPr xmlns="http://schemas.microsoft.com/office/spreadsheetml/2009/9/main" objectType="Radio" firstButton="1" fmlaLink="$N$6"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Radio" firstButton="1" fmlaLink="$L$61"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firstButton="1" fmlaLink="$L$67"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Radio" firstButton="1" fmlaLink="$L$78"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Radio" firstButton="1" fmlaLink="$L$57"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Radio" firstButton="1" fmlaLink="$L$58"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Radio" firstButton="1" fmlaLink="$L$13" lockText="1"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firstButton="1" fmlaLink="$L$59"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Radio" firstButton="1" fmlaLink="$L$28" lockText="1"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fmlaLink="$K$71" lockText="1"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Radio" firstButton="1" lockText="1" noThreeD="1"/>
</file>

<file path=xl/ctrlProps/ctrlProp91.xml><?xml version="1.0" encoding="utf-8"?>
<formControlPr xmlns="http://schemas.microsoft.com/office/spreadsheetml/2009/9/main" objectType="Radio" firstButton="1" fmlaLink="$L$73"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8</xdr:col>
          <xdr:colOff>0</xdr:colOff>
          <xdr:row>6</xdr:row>
          <xdr:rowOff>285750</xdr:rowOff>
        </xdr:to>
        <xdr:sp macro="" textlink="">
          <xdr:nvSpPr>
            <xdr:cNvPr id="32274" name="Group Box 530" hidden="1">
              <a:extLst>
                <a:ext uri="{63B3BB69-23CF-44E3-9099-C40C66FF867C}">
                  <a14:compatExt spid="_x0000_s32274"/>
                </a:ext>
                <a:ext uri="{FF2B5EF4-FFF2-40B4-BE49-F238E27FC236}">
                  <a16:creationId xmlns:a16="http://schemas.microsoft.com/office/drawing/2014/main" id="{00000000-0008-0000-0000-000012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xdr:from>
      <xdr:col>9</xdr:col>
      <xdr:colOff>1195285</xdr:colOff>
      <xdr:row>71</xdr:row>
      <xdr:rowOff>16710</xdr:rowOff>
    </xdr:from>
    <xdr:to>
      <xdr:col>10</xdr:col>
      <xdr:colOff>50841</xdr:colOff>
      <xdr:row>72</xdr:row>
      <xdr:rowOff>16710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9817481" y="32600493"/>
          <a:ext cx="454099" cy="438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730780</xdr:colOff>
      <xdr:row>30</xdr:row>
      <xdr:rowOff>49005</xdr:rowOff>
    </xdr:from>
    <xdr:to>
      <xdr:col>9</xdr:col>
      <xdr:colOff>971938</xdr:colOff>
      <xdr:row>30</xdr:row>
      <xdr:rowOff>317498</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303280" y="6240255"/>
          <a:ext cx="241158" cy="2684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latin typeface="+mn-ea"/>
              <a:ea typeface="+mn-ea"/>
            </a:rPr>
            <a:t>％</a:t>
          </a:r>
          <a:endParaRPr kumimoji="1" lang="en-US" altLang="ja-JP" sz="1100">
            <a:latin typeface="+mn-ea"/>
            <a:ea typeface="+mn-ea"/>
          </a:endParaRPr>
        </a:p>
      </xdr:txBody>
    </xdr:sp>
    <xdr:clientData/>
  </xdr:twoCellAnchor>
  <xdr:oneCellAnchor>
    <xdr:from>
      <xdr:col>14</xdr:col>
      <xdr:colOff>127000</xdr:colOff>
      <xdr:row>82</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1747500" y="3041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1747500" y="351334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865043</xdr:colOff>
      <xdr:row>50</xdr:row>
      <xdr:rowOff>100302</xdr:rowOff>
    </xdr:from>
    <xdr:ext cx="881227" cy="185448"/>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5008418" y="15683202"/>
          <a:ext cx="881227" cy="18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（実施していない）</a:t>
          </a:r>
        </a:p>
      </xdr:txBody>
    </xdr:sp>
    <xdr:clientData/>
  </xdr:oneCellAnchor>
  <xdr:oneCellAnchor>
    <xdr:from>
      <xdr:col>6</xdr:col>
      <xdr:colOff>821685</xdr:colOff>
      <xdr:row>48</xdr:row>
      <xdr:rowOff>98969</xdr:rowOff>
    </xdr:from>
    <xdr:ext cx="1073794" cy="206965"/>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4965060" y="14919869"/>
          <a:ext cx="1073794" cy="2069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（妥結率が５割以下）</a:t>
          </a:r>
        </a:p>
      </xdr:txBody>
    </xdr:sp>
    <xdr:clientData/>
  </xdr:oneCellAnchor>
  <mc:AlternateContent xmlns:mc="http://schemas.openxmlformats.org/markup-compatibility/2006">
    <mc:Choice xmlns:a14="http://schemas.microsoft.com/office/drawing/2010/main" Requires="a14">
      <xdr:twoCellAnchor editAs="oneCell">
        <xdr:from>
          <xdr:col>7</xdr:col>
          <xdr:colOff>1123950</xdr:colOff>
          <xdr:row>40</xdr:row>
          <xdr:rowOff>390525</xdr:rowOff>
        </xdr:from>
        <xdr:to>
          <xdr:col>8</xdr:col>
          <xdr:colOff>885825</xdr:colOff>
          <xdr:row>42</xdr:row>
          <xdr:rowOff>9525</xdr:rowOff>
        </xdr:to>
        <xdr:sp macro="" textlink="">
          <xdr:nvSpPr>
            <xdr:cNvPr id="31781" name="Check Box 37" descr="算定&#10;（２４時間開局）&#10;している" hidden="1">
              <a:extLst>
                <a:ext uri="{63B3BB69-23CF-44E3-9099-C40C66FF867C}">
                  <a14:compatExt spid="_x0000_s31781"/>
                </a:ext>
                <a:ext uri="{FF2B5EF4-FFF2-40B4-BE49-F238E27FC236}">
                  <a16:creationId xmlns:a16="http://schemas.microsoft.com/office/drawing/2014/main" id="{00000000-0008-0000-00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41</xdr:row>
          <xdr:rowOff>19050</xdr:rowOff>
        </xdr:from>
        <xdr:to>
          <xdr:col>7</xdr:col>
          <xdr:colOff>1095375</xdr:colOff>
          <xdr:row>42</xdr:row>
          <xdr:rowOff>0</xdr:rowOff>
        </xdr:to>
        <xdr:sp macro="" textlink="">
          <xdr:nvSpPr>
            <xdr:cNvPr id="31782" name="Check Box 38" descr="算定&#10;（２４時間開局）&#10;している" hidden="1">
              <a:extLst>
                <a:ext uri="{63B3BB69-23CF-44E3-9099-C40C66FF867C}">
                  <a14:compatExt spid="_x0000_s31782"/>
                </a:ext>
                <a:ext uri="{FF2B5EF4-FFF2-40B4-BE49-F238E27FC236}">
                  <a16:creationId xmlns:a16="http://schemas.microsoft.com/office/drawing/2014/main" id="{00000000-0008-0000-00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診療所</a:t>
              </a:r>
            </a:p>
          </xdr:txBody>
        </xdr:sp>
        <xdr:clientData/>
      </xdr:twoCellAnchor>
    </mc:Choice>
    <mc:Fallback/>
  </mc:AlternateContent>
  <xdr:twoCellAnchor>
    <xdr:from>
      <xdr:col>9</xdr:col>
      <xdr:colOff>757076</xdr:colOff>
      <xdr:row>38</xdr:row>
      <xdr:rowOff>23434</xdr:rowOff>
    </xdr:from>
    <xdr:to>
      <xdr:col>9</xdr:col>
      <xdr:colOff>981483</xdr:colOff>
      <xdr:row>38</xdr:row>
      <xdr:rowOff>303517</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329576" y="8538784"/>
          <a:ext cx="224407"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000"/>
            <a:t>回</a:t>
          </a:r>
          <a:endParaRPr kumimoji="1" lang="en-US" altLang="ja-JP" sz="1000"/>
        </a:p>
      </xdr:txBody>
    </xdr:sp>
    <xdr:clientData/>
  </xdr:twoCellAnchor>
  <xdr:twoCellAnchor>
    <xdr:from>
      <xdr:col>8</xdr:col>
      <xdr:colOff>468262</xdr:colOff>
      <xdr:row>39</xdr:row>
      <xdr:rowOff>171652</xdr:rowOff>
    </xdr:from>
    <xdr:to>
      <xdr:col>9</xdr:col>
      <xdr:colOff>77364</xdr:colOff>
      <xdr:row>39</xdr:row>
      <xdr:rowOff>589955</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7573134" y="9045453"/>
          <a:ext cx="1086449" cy="418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900">
              <a:solidFill>
                <a:sysClr val="windowText" lastClr="000000"/>
              </a:solidFill>
            </a:rPr>
            <a:t>回 （１月あたり）</a:t>
          </a:r>
          <a:endParaRPr kumimoji="1" lang="en-US" altLang="ja-JP" sz="900">
            <a:solidFill>
              <a:sysClr val="windowText" lastClr="000000"/>
            </a:solidFill>
          </a:endParaRPr>
        </a:p>
      </xdr:txBody>
    </xdr:sp>
    <xdr:clientData/>
  </xdr:twoCellAnchor>
  <xdr:twoCellAnchor>
    <xdr:from>
      <xdr:col>9</xdr:col>
      <xdr:colOff>1063067</xdr:colOff>
      <xdr:row>43</xdr:row>
      <xdr:rowOff>65409</xdr:rowOff>
    </xdr:from>
    <xdr:to>
      <xdr:col>9</xdr:col>
      <xdr:colOff>1476300</xdr:colOff>
      <xdr:row>44</xdr:row>
      <xdr:rowOff>65792</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9716163" y="15378678"/>
          <a:ext cx="413233" cy="4693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xdr:oneCellAnchor>
    <xdr:from>
      <xdr:col>14</xdr:col>
      <xdr:colOff>127000</xdr:colOff>
      <xdr:row>82</xdr:row>
      <xdr:rowOff>0</xdr:rowOff>
    </xdr:from>
    <xdr:ext cx="184731" cy="264560"/>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11747500" y="3041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82</xdr:row>
      <xdr:rowOff>0</xdr:rowOff>
    </xdr:from>
    <xdr:ext cx="184731" cy="264560"/>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747500" y="3041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11747500" y="370956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1065212</xdr:colOff>
      <xdr:row>23</xdr:row>
      <xdr:rowOff>176213</xdr:rowOff>
    </xdr:from>
    <xdr:to>
      <xdr:col>6</xdr:col>
      <xdr:colOff>365694</xdr:colOff>
      <xdr:row>23</xdr:row>
      <xdr:rowOff>344800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732212" y="2414588"/>
          <a:ext cx="776857"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5</xdr:col>
      <xdr:colOff>1058862</xdr:colOff>
      <xdr:row>24</xdr:row>
      <xdr:rowOff>171451</xdr:rowOff>
    </xdr:from>
    <xdr:to>
      <xdr:col>6</xdr:col>
      <xdr:colOff>359344</xdr:colOff>
      <xdr:row>24</xdr:row>
      <xdr:rowOff>340038</xdr:rowOff>
    </xdr:to>
    <xdr:sp macro="" textlink="">
      <xdr:nvSpPr>
        <xdr:cNvPr id="14" name="テキスト ボックス 29">
          <a:extLst>
            <a:ext uri="{FF2B5EF4-FFF2-40B4-BE49-F238E27FC236}">
              <a16:creationId xmlns:a16="http://schemas.microsoft.com/office/drawing/2014/main" id="{00000000-0008-0000-0000-00001E000000}"/>
            </a:ext>
          </a:extLst>
        </xdr:cNvPr>
        <xdr:cNvSpPr txBox="1"/>
      </xdr:nvSpPr>
      <xdr:spPr>
        <a:xfrm>
          <a:off x="3725862" y="2762251"/>
          <a:ext cx="776857"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23</xdr:row>
      <xdr:rowOff>194366</xdr:rowOff>
    </xdr:from>
    <xdr:to>
      <xdr:col>9</xdr:col>
      <xdr:colOff>1421175</xdr:colOff>
      <xdr:row>24</xdr:row>
      <xdr:rowOff>6801</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9820551" y="6207540"/>
          <a:ext cx="222820"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24</xdr:row>
      <xdr:rowOff>153988</xdr:rowOff>
    </xdr:from>
    <xdr:to>
      <xdr:col>9</xdr:col>
      <xdr:colOff>1421175</xdr:colOff>
      <xdr:row>24</xdr:row>
      <xdr:rowOff>322575</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9820551" y="6523314"/>
          <a:ext cx="222820"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702605</xdr:colOff>
      <xdr:row>32</xdr:row>
      <xdr:rowOff>38302</xdr:rowOff>
    </xdr:from>
    <xdr:to>
      <xdr:col>9</xdr:col>
      <xdr:colOff>1010816</xdr:colOff>
      <xdr:row>32</xdr:row>
      <xdr:rowOff>306795</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275105" y="6610552"/>
          <a:ext cx="308211" cy="2684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9</xdr:col>
      <xdr:colOff>693869</xdr:colOff>
      <xdr:row>34</xdr:row>
      <xdr:rowOff>38303</xdr:rowOff>
    </xdr:from>
    <xdr:to>
      <xdr:col>9</xdr:col>
      <xdr:colOff>1020536</xdr:colOff>
      <xdr:row>34</xdr:row>
      <xdr:rowOff>306796</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9266369" y="6991553"/>
          <a:ext cx="326667" cy="2684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oneCellAnchor>
    <xdr:from>
      <xdr:col>7</xdr:col>
      <xdr:colOff>5912</xdr:colOff>
      <xdr:row>39</xdr:row>
      <xdr:rowOff>104386</xdr:rowOff>
    </xdr:from>
    <xdr:ext cx="1082348" cy="504825"/>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625662" y="9000736"/>
          <a:ext cx="1082348"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a:solidFill>
                <a:sysClr val="windowText" lastClr="000000"/>
              </a:solidFill>
            </a:rPr>
            <a:t>処方箋受付</a:t>
          </a:r>
          <a:endParaRPr kumimoji="1" lang="en-US" altLang="ja-JP" sz="1000">
            <a:solidFill>
              <a:sysClr val="windowText" lastClr="000000"/>
            </a:solidFill>
          </a:endParaRPr>
        </a:p>
        <a:p>
          <a:r>
            <a:rPr kumimoji="1" lang="ja-JP" altLang="en-US" sz="1000">
              <a:solidFill>
                <a:sysClr val="windowText" lastClr="000000"/>
              </a:solidFill>
            </a:rPr>
            <a:t>　合計回数</a:t>
          </a:r>
          <a:endParaRPr kumimoji="1" lang="en-US" altLang="ja-JP" sz="1000">
            <a:solidFill>
              <a:sysClr val="windowText" lastClr="000000"/>
            </a:solidFill>
          </a:endParaRPr>
        </a:p>
      </xdr:txBody>
    </xdr:sp>
    <xdr:clientData/>
  </xdr:oneCellAnchor>
  <xdr:twoCellAnchor>
    <xdr:from>
      <xdr:col>15</xdr:col>
      <xdr:colOff>763646</xdr:colOff>
      <xdr:row>28</xdr:row>
      <xdr:rowOff>51059</xdr:rowOff>
    </xdr:from>
    <xdr:to>
      <xdr:col>15</xdr:col>
      <xdr:colOff>988053</xdr:colOff>
      <xdr:row>28</xdr:row>
      <xdr:rowOff>331142</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12993746" y="3775334"/>
          <a:ext cx="0"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803373</xdr:colOff>
      <xdr:row>28</xdr:row>
      <xdr:rowOff>0</xdr:rowOff>
    </xdr:from>
    <xdr:to>
      <xdr:col>10</xdr:col>
      <xdr:colOff>0</xdr:colOff>
      <xdr:row>28</xdr:row>
      <xdr:rowOff>808891</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8493711" y="3681046"/>
          <a:ext cx="521335" cy="808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1119407</xdr:colOff>
      <xdr:row>62</xdr:row>
      <xdr:rowOff>160675</xdr:rowOff>
    </xdr:from>
    <xdr:to>
      <xdr:col>11</xdr:col>
      <xdr:colOff>109370</xdr:colOff>
      <xdr:row>63</xdr:row>
      <xdr:rowOff>25530</xdr:rowOff>
    </xdr:to>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9787157" y="21163300"/>
          <a:ext cx="942588" cy="309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twoCellAnchor>
    <xdr:from>
      <xdr:col>7</xdr:col>
      <xdr:colOff>696737</xdr:colOff>
      <xdr:row>63</xdr:row>
      <xdr:rowOff>353535</xdr:rowOff>
    </xdr:from>
    <xdr:to>
      <xdr:col>8</xdr:col>
      <xdr:colOff>133184</xdr:colOff>
      <xdr:row>65</xdr:row>
      <xdr:rowOff>111848</xdr:rowOff>
    </xdr:to>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6328071" y="21057538"/>
          <a:ext cx="923120" cy="556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oneCellAnchor>
    <xdr:from>
      <xdr:col>7</xdr:col>
      <xdr:colOff>369337</xdr:colOff>
      <xdr:row>39</xdr:row>
      <xdr:rowOff>437373</xdr:rowOff>
    </xdr:from>
    <xdr:ext cx="2290948" cy="242374"/>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5989087" y="9333723"/>
          <a:ext cx="229094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ysClr val="windowText" lastClr="000000"/>
              </a:solidFill>
            </a:rPr>
            <a:t>（整数で記入、小数点以下第１位四捨五入）</a:t>
          </a:r>
        </a:p>
      </xdr:txBody>
    </xdr:sp>
    <xdr:clientData/>
  </xdr:oneCellAnchor>
  <mc:AlternateContent xmlns:mc="http://schemas.openxmlformats.org/markup-compatibility/2006">
    <mc:Choice xmlns:a14="http://schemas.microsoft.com/office/drawing/2010/main" Requires="a14">
      <xdr:twoCellAnchor editAs="oneCell">
        <xdr:from>
          <xdr:col>9</xdr:col>
          <xdr:colOff>723900</xdr:colOff>
          <xdr:row>5</xdr:row>
          <xdr:rowOff>9525</xdr:rowOff>
        </xdr:from>
        <xdr:to>
          <xdr:col>9</xdr:col>
          <xdr:colOff>1447800</xdr:colOff>
          <xdr:row>6</xdr:row>
          <xdr:rowOff>9525</xdr:rowOff>
        </xdr:to>
        <xdr:sp macro="" textlink="">
          <xdr:nvSpPr>
            <xdr:cNvPr id="31832" name="Option Button 88" hidden="1">
              <a:extLst>
                <a:ext uri="{63B3BB69-23CF-44E3-9099-C40C66FF867C}">
                  <a14:compatExt spid="_x0000_s31832"/>
                </a:ext>
                <a:ext uri="{FF2B5EF4-FFF2-40B4-BE49-F238E27FC236}">
                  <a16:creationId xmlns:a16="http://schemas.microsoft.com/office/drawing/2014/main" id="{00000000-0008-0000-0000-00005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xdr:row>
          <xdr:rowOff>0</xdr:rowOff>
        </xdr:from>
        <xdr:to>
          <xdr:col>9</xdr:col>
          <xdr:colOff>1333500</xdr:colOff>
          <xdr:row>8</xdr:row>
          <xdr:rowOff>0</xdr:rowOff>
        </xdr:to>
        <xdr:sp macro="" textlink="">
          <xdr:nvSpPr>
            <xdr:cNvPr id="31833" name="Group Box 89" hidden="1">
              <a:extLst>
                <a:ext uri="{63B3BB69-23CF-44E3-9099-C40C66FF867C}">
                  <a14:compatExt spid="_x0000_s31833"/>
                </a:ext>
                <a:ext uri="{FF2B5EF4-FFF2-40B4-BE49-F238E27FC236}">
                  <a16:creationId xmlns:a16="http://schemas.microsoft.com/office/drawing/2014/main" id="{00000000-0008-0000-0000-00005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xdr:row>
          <xdr:rowOff>38100</xdr:rowOff>
        </xdr:from>
        <xdr:to>
          <xdr:col>6</xdr:col>
          <xdr:colOff>857250</xdr:colOff>
          <xdr:row>8</xdr:row>
          <xdr:rowOff>209550</xdr:rowOff>
        </xdr:to>
        <xdr:sp macro="" textlink="">
          <xdr:nvSpPr>
            <xdr:cNvPr id="31837" name="Group Box 93" hidden="1">
              <a:extLst>
                <a:ext uri="{63B3BB69-23CF-44E3-9099-C40C66FF867C}">
                  <a14:compatExt spid="_x0000_s31837"/>
                </a:ext>
                <a:ext uri="{FF2B5EF4-FFF2-40B4-BE49-F238E27FC236}">
                  <a16:creationId xmlns:a16="http://schemas.microsoft.com/office/drawing/2014/main" id="{00000000-0008-0000-0000-00005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57150</xdr:rowOff>
        </xdr:from>
        <xdr:to>
          <xdr:col>4</xdr:col>
          <xdr:colOff>28575</xdr:colOff>
          <xdr:row>27</xdr:row>
          <xdr:rowOff>304800</xdr:rowOff>
        </xdr:to>
        <xdr:sp macro="" textlink="">
          <xdr:nvSpPr>
            <xdr:cNvPr id="31842" name="Option Button 98" hidden="1">
              <a:extLst>
                <a:ext uri="{63B3BB69-23CF-44E3-9099-C40C66FF867C}">
                  <a14:compatExt spid="_x0000_s31842"/>
                </a:ext>
                <a:ext uri="{FF2B5EF4-FFF2-40B4-BE49-F238E27FC236}">
                  <a16:creationId xmlns:a16="http://schemas.microsoft.com/office/drawing/2014/main" id="{00000000-0008-0000-0000-00006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27</xdr:row>
          <xdr:rowOff>57150</xdr:rowOff>
        </xdr:from>
        <xdr:to>
          <xdr:col>5</xdr:col>
          <xdr:colOff>304800</xdr:colOff>
          <xdr:row>27</xdr:row>
          <xdr:rowOff>304800</xdr:rowOff>
        </xdr:to>
        <xdr:sp macro="" textlink="">
          <xdr:nvSpPr>
            <xdr:cNvPr id="31843" name="Option Button 99" hidden="1">
              <a:extLst>
                <a:ext uri="{63B3BB69-23CF-44E3-9099-C40C66FF867C}">
                  <a14:compatExt spid="_x0000_s31843"/>
                </a:ext>
                <a:ext uri="{FF2B5EF4-FFF2-40B4-BE49-F238E27FC236}">
                  <a16:creationId xmlns:a16="http://schemas.microsoft.com/office/drawing/2014/main" id="{00000000-0008-0000-0000-00006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27</xdr:row>
          <xdr:rowOff>57150</xdr:rowOff>
        </xdr:from>
        <xdr:to>
          <xdr:col>6</xdr:col>
          <xdr:colOff>285750</xdr:colOff>
          <xdr:row>27</xdr:row>
          <xdr:rowOff>304800</xdr:rowOff>
        </xdr:to>
        <xdr:sp macro="" textlink="">
          <xdr:nvSpPr>
            <xdr:cNvPr id="31844" name="Option Button 100" hidden="1">
              <a:extLst>
                <a:ext uri="{63B3BB69-23CF-44E3-9099-C40C66FF867C}">
                  <a14:compatExt spid="_x0000_s31844"/>
                </a:ext>
                <a:ext uri="{FF2B5EF4-FFF2-40B4-BE49-F238E27FC236}">
                  <a16:creationId xmlns:a16="http://schemas.microsoft.com/office/drawing/2014/main" id="{00000000-0008-0000-0000-00006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27</xdr:row>
          <xdr:rowOff>57150</xdr:rowOff>
        </xdr:from>
        <xdr:to>
          <xdr:col>7</xdr:col>
          <xdr:colOff>304800</xdr:colOff>
          <xdr:row>27</xdr:row>
          <xdr:rowOff>304800</xdr:rowOff>
        </xdr:to>
        <xdr:sp macro="" textlink="">
          <xdr:nvSpPr>
            <xdr:cNvPr id="31845" name="Option Button 101" hidden="1">
              <a:extLst>
                <a:ext uri="{63B3BB69-23CF-44E3-9099-C40C66FF867C}">
                  <a14:compatExt spid="_x0000_s31845"/>
                </a:ext>
                <a:ext uri="{FF2B5EF4-FFF2-40B4-BE49-F238E27FC236}">
                  <a16:creationId xmlns:a16="http://schemas.microsoft.com/office/drawing/2014/main" id="{00000000-0008-0000-0000-00006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27</xdr:row>
          <xdr:rowOff>57150</xdr:rowOff>
        </xdr:from>
        <xdr:to>
          <xdr:col>8</xdr:col>
          <xdr:colOff>304800</xdr:colOff>
          <xdr:row>27</xdr:row>
          <xdr:rowOff>304800</xdr:rowOff>
        </xdr:to>
        <xdr:sp macro="" textlink="">
          <xdr:nvSpPr>
            <xdr:cNvPr id="31846" name="Option Button 102" hidden="1">
              <a:extLst>
                <a:ext uri="{63B3BB69-23CF-44E3-9099-C40C66FF867C}">
                  <a14:compatExt spid="_x0000_s31846"/>
                </a:ext>
                <a:ext uri="{FF2B5EF4-FFF2-40B4-BE49-F238E27FC236}">
                  <a16:creationId xmlns:a16="http://schemas.microsoft.com/office/drawing/2014/main" id="{00000000-0008-0000-0000-00006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27</xdr:row>
          <xdr:rowOff>57150</xdr:rowOff>
        </xdr:from>
        <xdr:to>
          <xdr:col>9</xdr:col>
          <xdr:colOff>285750</xdr:colOff>
          <xdr:row>27</xdr:row>
          <xdr:rowOff>304800</xdr:rowOff>
        </xdr:to>
        <xdr:sp macro="" textlink="">
          <xdr:nvSpPr>
            <xdr:cNvPr id="31847" name="Option Button 103" hidden="1">
              <a:extLst>
                <a:ext uri="{63B3BB69-23CF-44E3-9099-C40C66FF867C}">
                  <a14:compatExt spid="_x0000_s31847"/>
                </a:ext>
                <a:ext uri="{FF2B5EF4-FFF2-40B4-BE49-F238E27FC236}">
                  <a16:creationId xmlns:a16="http://schemas.microsoft.com/office/drawing/2014/main" id="{00000000-0008-0000-0000-00006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28575</xdr:rowOff>
        </xdr:from>
        <xdr:to>
          <xdr:col>9</xdr:col>
          <xdr:colOff>1209675</xdr:colOff>
          <xdr:row>27</xdr:row>
          <xdr:rowOff>323850</xdr:rowOff>
        </xdr:to>
        <xdr:sp macro="" textlink="">
          <xdr:nvSpPr>
            <xdr:cNvPr id="31848" name="Group Box 104" hidden="1">
              <a:extLst>
                <a:ext uri="{63B3BB69-23CF-44E3-9099-C40C66FF867C}">
                  <a14:compatExt spid="_x0000_s31848"/>
                </a:ext>
                <a:ext uri="{FF2B5EF4-FFF2-40B4-BE49-F238E27FC236}">
                  <a16:creationId xmlns:a16="http://schemas.microsoft.com/office/drawing/2014/main" id="{00000000-0008-0000-0000-000068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752475</xdr:colOff>
          <xdr:row>36</xdr:row>
          <xdr:rowOff>47625</xdr:rowOff>
        </xdr:from>
        <xdr:to>
          <xdr:col>6</xdr:col>
          <xdr:colOff>990600</xdr:colOff>
          <xdr:row>36</xdr:row>
          <xdr:rowOff>295275</xdr:rowOff>
        </xdr:to>
        <xdr:sp macro="" textlink="">
          <xdr:nvSpPr>
            <xdr:cNvPr id="31849" name="Option Button 105" hidden="1">
              <a:extLst>
                <a:ext uri="{63B3BB69-23CF-44E3-9099-C40C66FF867C}">
                  <a14:compatExt spid="_x0000_s31849"/>
                </a:ext>
                <a:ext uri="{FF2B5EF4-FFF2-40B4-BE49-F238E27FC236}">
                  <a16:creationId xmlns:a16="http://schemas.microsoft.com/office/drawing/2014/main" id="{00000000-0008-0000-0000-00006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752475</xdr:colOff>
          <xdr:row>36</xdr:row>
          <xdr:rowOff>47625</xdr:rowOff>
        </xdr:from>
        <xdr:to>
          <xdr:col>8</xdr:col>
          <xdr:colOff>1009650</xdr:colOff>
          <xdr:row>36</xdr:row>
          <xdr:rowOff>295275</xdr:rowOff>
        </xdr:to>
        <xdr:sp macro="" textlink="">
          <xdr:nvSpPr>
            <xdr:cNvPr id="31850" name="Option Button 106" hidden="1">
              <a:extLst>
                <a:ext uri="{63B3BB69-23CF-44E3-9099-C40C66FF867C}">
                  <a14:compatExt spid="_x0000_s31850"/>
                </a:ext>
                <a:ext uri="{FF2B5EF4-FFF2-40B4-BE49-F238E27FC236}">
                  <a16:creationId xmlns:a16="http://schemas.microsoft.com/office/drawing/2014/main" id="{00000000-0008-0000-0000-00006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9</xdr:col>
          <xdr:colOff>857250</xdr:colOff>
          <xdr:row>37</xdr:row>
          <xdr:rowOff>19050</xdr:rowOff>
        </xdr:to>
        <xdr:sp macro="" textlink="">
          <xdr:nvSpPr>
            <xdr:cNvPr id="31851" name="Group Box 107" hidden="1">
              <a:extLst>
                <a:ext uri="{63B3BB69-23CF-44E3-9099-C40C66FF867C}">
                  <a14:compatExt spid="_x0000_s31851"/>
                </a:ext>
                <a:ext uri="{FF2B5EF4-FFF2-40B4-BE49-F238E27FC236}">
                  <a16:creationId xmlns:a16="http://schemas.microsoft.com/office/drawing/2014/main" id="{00000000-0008-0000-0000-00006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39</xdr:row>
          <xdr:rowOff>323850</xdr:rowOff>
        </xdr:from>
        <xdr:to>
          <xdr:col>6</xdr:col>
          <xdr:colOff>752475</xdr:colOff>
          <xdr:row>39</xdr:row>
          <xdr:rowOff>581025</xdr:rowOff>
        </xdr:to>
        <xdr:sp macro="" textlink="">
          <xdr:nvSpPr>
            <xdr:cNvPr id="31852" name="Option Button 108" hidden="1">
              <a:extLst>
                <a:ext uri="{63B3BB69-23CF-44E3-9099-C40C66FF867C}">
                  <a14:compatExt spid="_x0000_s31852"/>
                </a:ext>
                <a:ext uri="{FF2B5EF4-FFF2-40B4-BE49-F238E27FC236}">
                  <a16:creationId xmlns:a16="http://schemas.microsoft.com/office/drawing/2014/main" id="{00000000-0008-0000-0000-00006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533400</xdr:colOff>
          <xdr:row>39</xdr:row>
          <xdr:rowOff>323850</xdr:rowOff>
        </xdr:from>
        <xdr:to>
          <xdr:col>9</xdr:col>
          <xdr:colOff>781050</xdr:colOff>
          <xdr:row>39</xdr:row>
          <xdr:rowOff>581025</xdr:rowOff>
        </xdr:to>
        <xdr:sp macro="" textlink="">
          <xdr:nvSpPr>
            <xdr:cNvPr id="31853" name="Option Button 109" hidden="1">
              <a:extLst>
                <a:ext uri="{63B3BB69-23CF-44E3-9099-C40C66FF867C}">
                  <a14:compatExt spid="_x0000_s31853"/>
                </a:ext>
                <a:ext uri="{FF2B5EF4-FFF2-40B4-BE49-F238E27FC236}">
                  <a16:creationId xmlns:a16="http://schemas.microsoft.com/office/drawing/2014/main" id="{00000000-0008-0000-0000-00006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1219200</xdr:colOff>
          <xdr:row>39</xdr:row>
          <xdr:rowOff>209550</xdr:rowOff>
        </xdr:from>
        <xdr:to>
          <xdr:col>9</xdr:col>
          <xdr:colOff>1333500</xdr:colOff>
          <xdr:row>40</xdr:row>
          <xdr:rowOff>47625</xdr:rowOff>
        </xdr:to>
        <xdr:sp macro="" textlink="">
          <xdr:nvSpPr>
            <xdr:cNvPr id="31854" name="Group Box 110" hidden="1">
              <a:extLst>
                <a:ext uri="{63B3BB69-23CF-44E3-9099-C40C66FF867C}">
                  <a14:compatExt spid="_x0000_s31854"/>
                </a:ext>
                <a:ext uri="{FF2B5EF4-FFF2-40B4-BE49-F238E27FC236}">
                  <a16:creationId xmlns:a16="http://schemas.microsoft.com/office/drawing/2014/main" id="{00000000-0008-0000-0000-00006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40</xdr:row>
          <xdr:rowOff>85725</xdr:rowOff>
        </xdr:from>
        <xdr:to>
          <xdr:col>7</xdr:col>
          <xdr:colOff>400050</xdr:colOff>
          <xdr:row>40</xdr:row>
          <xdr:rowOff>323850</xdr:rowOff>
        </xdr:to>
        <xdr:sp macro="" textlink="">
          <xdr:nvSpPr>
            <xdr:cNvPr id="31855" name="Option Button 111" hidden="1">
              <a:extLst>
                <a:ext uri="{63B3BB69-23CF-44E3-9099-C40C66FF867C}">
                  <a14:compatExt spid="_x0000_s31855"/>
                </a:ext>
                <a:ext uri="{FF2B5EF4-FFF2-40B4-BE49-F238E27FC236}">
                  <a16:creationId xmlns:a16="http://schemas.microsoft.com/office/drawing/2014/main" id="{00000000-0008-0000-0000-00006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40</xdr:row>
          <xdr:rowOff>76200</xdr:rowOff>
        </xdr:from>
        <xdr:to>
          <xdr:col>9</xdr:col>
          <xdr:colOff>381000</xdr:colOff>
          <xdr:row>40</xdr:row>
          <xdr:rowOff>323850</xdr:rowOff>
        </xdr:to>
        <xdr:sp macro="" textlink="">
          <xdr:nvSpPr>
            <xdr:cNvPr id="31856" name="Option Button 112" hidden="1">
              <a:extLst>
                <a:ext uri="{63B3BB69-23CF-44E3-9099-C40C66FF867C}">
                  <a14:compatExt spid="_x0000_s31856"/>
                </a:ext>
                <a:ext uri="{FF2B5EF4-FFF2-40B4-BE49-F238E27FC236}">
                  <a16:creationId xmlns:a16="http://schemas.microsoft.com/office/drawing/2014/main" id="{00000000-0008-0000-0000-00007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9525</xdr:rowOff>
        </xdr:from>
        <xdr:to>
          <xdr:col>9</xdr:col>
          <xdr:colOff>1276350</xdr:colOff>
          <xdr:row>41</xdr:row>
          <xdr:rowOff>9525</xdr:rowOff>
        </xdr:to>
        <xdr:sp macro="" textlink="">
          <xdr:nvSpPr>
            <xdr:cNvPr id="31857" name="Group Box 113" hidden="1">
              <a:extLst>
                <a:ext uri="{63B3BB69-23CF-44E3-9099-C40C66FF867C}">
                  <a14:compatExt spid="_x0000_s31857"/>
                </a:ext>
                <a:ext uri="{FF2B5EF4-FFF2-40B4-BE49-F238E27FC236}">
                  <a16:creationId xmlns:a16="http://schemas.microsoft.com/office/drawing/2014/main" id="{00000000-0008-0000-0000-00007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44</xdr:row>
          <xdr:rowOff>361950</xdr:rowOff>
        </xdr:from>
        <xdr:to>
          <xdr:col>6</xdr:col>
          <xdr:colOff>552450</xdr:colOff>
          <xdr:row>45</xdr:row>
          <xdr:rowOff>9525</xdr:rowOff>
        </xdr:to>
        <xdr:sp macro="" textlink="">
          <xdr:nvSpPr>
            <xdr:cNvPr id="31858" name="Option Button 114" hidden="1">
              <a:extLst>
                <a:ext uri="{63B3BB69-23CF-44E3-9099-C40C66FF867C}">
                  <a14:compatExt spid="_x0000_s31858"/>
                </a:ext>
                <a:ext uri="{FF2B5EF4-FFF2-40B4-BE49-F238E27FC236}">
                  <a16:creationId xmlns:a16="http://schemas.microsoft.com/office/drawing/2014/main" id="{00000000-0008-0000-0000-00007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44</xdr:row>
          <xdr:rowOff>361950</xdr:rowOff>
        </xdr:from>
        <xdr:to>
          <xdr:col>9</xdr:col>
          <xdr:colOff>685800</xdr:colOff>
          <xdr:row>45</xdr:row>
          <xdr:rowOff>9525</xdr:rowOff>
        </xdr:to>
        <xdr:sp macro="" textlink="">
          <xdr:nvSpPr>
            <xdr:cNvPr id="31859" name="Option Button 115" hidden="1">
              <a:extLst>
                <a:ext uri="{63B3BB69-23CF-44E3-9099-C40C66FF867C}">
                  <a14:compatExt spid="_x0000_s31859"/>
                </a:ext>
                <a:ext uri="{FF2B5EF4-FFF2-40B4-BE49-F238E27FC236}">
                  <a16:creationId xmlns:a16="http://schemas.microsoft.com/office/drawing/2014/main" id="{00000000-0008-0000-0000-00007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44</xdr:row>
          <xdr:rowOff>381000</xdr:rowOff>
        </xdr:from>
        <xdr:to>
          <xdr:col>8</xdr:col>
          <xdr:colOff>600075</xdr:colOff>
          <xdr:row>45</xdr:row>
          <xdr:rowOff>28575</xdr:rowOff>
        </xdr:to>
        <xdr:sp macro="" textlink="">
          <xdr:nvSpPr>
            <xdr:cNvPr id="31860" name="Option Button 116" hidden="1">
              <a:extLst>
                <a:ext uri="{63B3BB69-23CF-44E3-9099-C40C66FF867C}">
                  <a14:compatExt spid="_x0000_s31860"/>
                </a:ext>
                <a:ext uri="{FF2B5EF4-FFF2-40B4-BE49-F238E27FC236}">
                  <a16:creationId xmlns:a16="http://schemas.microsoft.com/office/drawing/2014/main" id="{00000000-0008-0000-0000-00007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44</xdr:row>
          <xdr:rowOff>561975</xdr:rowOff>
        </xdr:from>
        <xdr:to>
          <xdr:col>9</xdr:col>
          <xdr:colOff>1181100</xdr:colOff>
          <xdr:row>45</xdr:row>
          <xdr:rowOff>333375</xdr:rowOff>
        </xdr:to>
        <xdr:sp macro="" textlink="">
          <xdr:nvSpPr>
            <xdr:cNvPr id="31861" name="Group Box 117" hidden="1">
              <a:extLst>
                <a:ext uri="{63B3BB69-23CF-44E3-9099-C40C66FF867C}">
                  <a14:compatExt spid="_x0000_s31861"/>
                </a:ext>
                <a:ext uri="{FF2B5EF4-FFF2-40B4-BE49-F238E27FC236}">
                  <a16:creationId xmlns:a16="http://schemas.microsoft.com/office/drawing/2014/main" id="{00000000-0008-0000-0000-000075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46</xdr:row>
          <xdr:rowOff>0</xdr:rowOff>
        </xdr:from>
        <xdr:to>
          <xdr:col>9</xdr:col>
          <xdr:colOff>1238250</xdr:colOff>
          <xdr:row>47</xdr:row>
          <xdr:rowOff>57150</xdr:rowOff>
        </xdr:to>
        <xdr:sp macro="" textlink="">
          <xdr:nvSpPr>
            <xdr:cNvPr id="31864" name="Group Box 120" hidden="1">
              <a:extLst>
                <a:ext uri="{63B3BB69-23CF-44E3-9099-C40C66FF867C}">
                  <a14:compatExt spid="_x0000_s31864"/>
                </a:ext>
                <a:ext uri="{FF2B5EF4-FFF2-40B4-BE49-F238E27FC236}">
                  <a16:creationId xmlns:a16="http://schemas.microsoft.com/office/drawing/2014/main" id="{00000000-0008-0000-0000-000078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46</xdr:row>
          <xdr:rowOff>0</xdr:rowOff>
        </xdr:from>
        <xdr:to>
          <xdr:col>9</xdr:col>
          <xdr:colOff>1247775</xdr:colOff>
          <xdr:row>47</xdr:row>
          <xdr:rowOff>85725</xdr:rowOff>
        </xdr:to>
        <xdr:sp macro="" textlink="">
          <xdr:nvSpPr>
            <xdr:cNvPr id="31867" name="Group Box 123" hidden="1">
              <a:extLst>
                <a:ext uri="{63B3BB69-23CF-44E3-9099-C40C66FF867C}">
                  <a14:compatExt spid="_x0000_s31867"/>
                </a:ext>
                <a:ext uri="{FF2B5EF4-FFF2-40B4-BE49-F238E27FC236}">
                  <a16:creationId xmlns:a16="http://schemas.microsoft.com/office/drawing/2014/main" id="{00000000-0008-0000-0000-00007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46</xdr:row>
          <xdr:rowOff>0</xdr:rowOff>
        </xdr:from>
        <xdr:to>
          <xdr:col>9</xdr:col>
          <xdr:colOff>1200150</xdr:colOff>
          <xdr:row>47</xdr:row>
          <xdr:rowOff>76200</xdr:rowOff>
        </xdr:to>
        <xdr:sp macro="" textlink="">
          <xdr:nvSpPr>
            <xdr:cNvPr id="31870" name="Group Box 126" hidden="1">
              <a:extLst>
                <a:ext uri="{63B3BB69-23CF-44E3-9099-C40C66FF867C}">
                  <a14:compatExt spid="_x0000_s31870"/>
                </a:ext>
                <a:ext uri="{FF2B5EF4-FFF2-40B4-BE49-F238E27FC236}">
                  <a16:creationId xmlns:a16="http://schemas.microsoft.com/office/drawing/2014/main" id="{00000000-0008-0000-0000-00007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46</xdr:row>
          <xdr:rowOff>0</xdr:rowOff>
        </xdr:from>
        <xdr:to>
          <xdr:col>9</xdr:col>
          <xdr:colOff>1190625</xdr:colOff>
          <xdr:row>47</xdr:row>
          <xdr:rowOff>57150</xdr:rowOff>
        </xdr:to>
        <xdr:sp macro="" textlink="">
          <xdr:nvSpPr>
            <xdr:cNvPr id="31873" name="Group Box 129" hidden="1">
              <a:extLst>
                <a:ext uri="{63B3BB69-23CF-44E3-9099-C40C66FF867C}">
                  <a14:compatExt spid="_x0000_s31873"/>
                </a:ext>
                <a:ext uri="{FF2B5EF4-FFF2-40B4-BE49-F238E27FC236}">
                  <a16:creationId xmlns:a16="http://schemas.microsoft.com/office/drawing/2014/main" id="{00000000-0008-0000-0000-00008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46</xdr:row>
          <xdr:rowOff>0</xdr:rowOff>
        </xdr:from>
        <xdr:to>
          <xdr:col>9</xdr:col>
          <xdr:colOff>1171575</xdr:colOff>
          <xdr:row>47</xdr:row>
          <xdr:rowOff>104775</xdr:rowOff>
        </xdr:to>
        <xdr:sp macro="" textlink="">
          <xdr:nvSpPr>
            <xdr:cNvPr id="31876" name="Group Box 132" hidden="1">
              <a:extLst>
                <a:ext uri="{63B3BB69-23CF-44E3-9099-C40C66FF867C}">
                  <a14:compatExt spid="_x0000_s31876"/>
                </a:ext>
                <a:ext uri="{FF2B5EF4-FFF2-40B4-BE49-F238E27FC236}">
                  <a16:creationId xmlns:a16="http://schemas.microsoft.com/office/drawing/2014/main" id="{00000000-0008-0000-0000-00008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48</xdr:row>
          <xdr:rowOff>66675</xdr:rowOff>
        </xdr:from>
        <xdr:to>
          <xdr:col>6</xdr:col>
          <xdr:colOff>476250</xdr:colOff>
          <xdr:row>48</xdr:row>
          <xdr:rowOff>314325</xdr:rowOff>
        </xdr:to>
        <xdr:sp macro="" textlink="">
          <xdr:nvSpPr>
            <xdr:cNvPr id="31877" name="Option Button 133" hidden="1">
              <a:extLst>
                <a:ext uri="{63B3BB69-23CF-44E3-9099-C40C66FF867C}">
                  <a14:compatExt spid="_x0000_s31877"/>
                </a:ext>
                <a:ext uri="{FF2B5EF4-FFF2-40B4-BE49-F238E27FC236}">
                  <a16:creationId xmlns:a16="http://schemas.microsoft.com/office/drawing/2014/main" id="{00000000-0008-0000-0000-00008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48</xdr:row>
          <xdr:rowOff>66675</xdr:rowOff>
        </xdr:from>
        <xdr:to>
          <xdr:col>8</xdr:col>
          <xdr:colOff>409575</xdr:colOff>
          <xdr:row>48</xdr:row>
          <xdr:rowOff>314325</xdr:rowOff>
        </xdr:to>
        <xdr:sp macro="" textlink="">
          <xdr:nvSpPr>
            <xdr:cNvPr id="31878" name="Option Button 134" hidden="1">
              <a:extLst>
                <a:ext uri="{63B3BB69-23CF-44E3-9099-C40C66FF867C}">
                  <a14:compatExt spid="_x0000_s31878"/>
                </a:ext>
                <a:ext uri="{FF2B5EF4-FFF2-40B4-BE49-F238E27FC236}">
                  <a16:creationId xmlns:a16="http://schemas.microsoft.com/office/drawing/2014/main" id="{00000000-0008-0000-0000-00008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48</xdr:row>
          <xdr:rowOff>9525</xdr:rowOff>
        </xdr:from>
        <xdr:to>
          <xdr:col>8</xdr:col>
          <xdr:colOff>1238250</xdr:colOff>
          <xdr:row>48</xdr:row>
          <xdr:rowOff>361950</xdr:rowOff>
        </xdr:to>
        <xdr:sp macro="" textlink="">
          <xdr:nvSpPr>
            <xdr:cNvPr id="31879" name="Group Box 135" hidden="1">
              <a:extLst>
                <a:ext uri="{63B3BB69-23CF-44E3-9099-C40C66FF867C}">
                  <a14:compatExt spid="_x0000_s31879"/>
                </a:ext>
                <a:ext uri="{FF2B5EF4-FFF2-40B4-BE49-F238E27FC236}">
                  <a16:creationId xmlns:a16="http://schemas.microsoft.com/office/drawing/2014/main" id="{00000000-0008-0000-0000-000087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49</xdr:row>
          <xdr:rowOff>85725</xdr:rowOff>
        </xdr:from>
        <xdr:to>
          <xdr:col>6</xdr:col>
          <xdr:colOff>476250</xdr:colOff>
          <xdr:row>49</xdr:row>
          <xdr:rowOff>323850</xdr:rowOff>
        </xdr:to>
        <xdr:sp macro="" textlink="">
          <xdr:nvSpPr>
            <xdr:cNvPr id="31880" name="Option Button 136" hidden="1">
              <a:extLst>
                <a:ext uri="{63B3BB69-23CF-44E3-9099-C40C66FF867C}">
                  <a14:compatExt spid="_x0000_s31880"/>
                </a:ext>
                <a:ext uri="{FF2B5EF4-FFF2-40B4-BE49-F238E27FC236}">
                  <a16:creationId xmlns:a16="http://schemas.microsoft.com/office/drawing/2014/main" id="{00000000-0008-0000-0000-00008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49</xdr:row>
          <xdr:rowOff>57150</xdr:rowOff>
        </xdr:from>
        <xdr:to>
          <xdr:col>8</xdr:col>
          <xdr:colOff>409575</xdr:colOff>
          <xdr:row>49</xdr:row>
          <xdr:rowOff>304800</xdr:rowOff>
        </xdr:to>
        <xdr:sp macro="" textlink="">
          <xdr:nvSpPr>
            <xdr:cNvPr id="31881" name="Option Button 137" hidden="1">
              <a:extLst>
                <a:ext uri="{63B3BB69-23CF-44E3-9099-C40C66FF867C}">
                  <a14:compatExt spid="_x0000_s31881"/>
                </a:ext>
                <a:ext uri="{FF2B5EF4-FFF2-40B4-BE49-F238E27FC236}">
                  <a16:creationId xmlns:a16="http://schemas.microsoft.com/office/drawing/2014/main" id="{00000000-0008-0000-0000-00008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47625</xdr:rowOff>
        </xdr:from>
        <xdr:to>
          <xdr:col>9</xdr:col>
          <xdr:colOff>0</xdr:colOff>
          <xdr:row>49</xdr:row>
          <xdr:rowOff>352425</xdr:rowOff>
        </xdr:to>
        <xdr:sp macro="" textlink="">
          <xdr:nvSpPr>
            <xdr:cNvPr id="31882" name="Group Box 138" hidden="1">
              <a:extLst>
                <a:ext uri="{63B3BB69-23CF-44E3-9099-C40C66FF867C}">
                  <a14:compatExt spid="_x0000_s31882"/>
                </a:ext>
                <a:ext uri="{FF2B5EF4-FFF2-40B4-BE49-F238E27FC236}">
                  <a16:creationId xmlns:a16="http://schemas.microsoft.com/office/drawing/2014/main" id="{00000000-0008-0000-0000-00008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50</xdr:row>
          <xdr:rowOff>57150</xdr:rowOff>
        </xdr:from>
        <xdr:to>
          <xdr:col>6</xdr:col>
          <xdr:colOff>533400</xdr:colOff>
          <xdr:row>50</xdr:row>
          <xdr:rowOff>295275</xdr:rowOff>
        </xdr:to>
        <xdr:sp macro="" textlink="">
          <xdr:nvSpPr>
            <xdr:cNvPr id="31883" name="Option Button 139" hidden="1">
              <a:extLst>
                <a:ext uri="{63B3BB69-23CF-44E3-9099-C40C66FF867C}">
                  <a14:compatExt spid="_x0000_s31883"/>
                </a:ext>
                <a:ext uri="{FF2B5EF4-FFF2-40B4-BE49-F238E27FC236}">
                  <a16:creationId xmlns:a16="http://schemas.microsoft.com/office/drawing/2014/main" id="{00000000-0008-0000-0000-00008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50</xdr:row>
          <xdr:rowOff>57150</xdr:rowOff>
        </xdr:from>
        <xdr:to>
          <xdr:col>8</xdr:col>
          <xdr:colOff>409575</xdr:colOff>
          <xdr:row>50</xdr:row>
          <xdr:rowOff>304800</xdr:rowOff>
        </xdr:to>
        <xdr:sp macro="" textlink="">
          <xdr:nvSpPr>
            <xdr:cNvPr id="31884" name="Option Button 140" hidden="1">
              <a:extLst>
                <a:ext uri="{63B3BB69-23CF-44E3-9099-C40C66FF867C}">
                  <a14:compatExt spid="_x0000_s31884"/>
                </a:ext>
                <a:ext uri="{FF2B5EF4-FFF2-40B4-BE49-F238E27FC236}">
                  <a16:creationId xmlns:a16="http://schemas.microsoft.com/office/drawing/2014/main" id="{00000000-0008-0000-0000-00008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57150</xdr:rowOff>
        </xdr:from>
        <xdr:to>
          <xdr:col>8</xdr:col>
          <xdr:colOff>1219200</xdr:colOff>
          <xdr:row>50</xdr:row>
          <xdr:rowOff>342900</xdr:rowOff>
        </xdr:to>
        <xdr:sp macro="" textlink="">
          <xdr:nvSpPr>
            <xdr:cNvPr id="31885" name="Group Box 141" hidden="1">
              <a:extLst>
                <a:ext uri="{63B3BB69-23CF-44E3-9099-C40C66FF867C}">
                  <a14:compatExt spid="_x0000_s31885"/>
                </a:ext>
                <a:ext uri="{FF2B5EF4-FFF2-40B4-BE49-F238E27FC236}">
                  <a16:creationId xmlns:a16="http://schemas.microsoft.com/office/drawing/2014/main" id="{00000000-0008-0000-0000-00008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60</xdr:row>
          <xdr:rowOff>85725</xdr:rowOff>
        </xdr:from>
        <xdr:to>
          <xdr:col>2</xdr:col>
          <xdr:colOff>171450</xdr:colOff>
          <xdr:row>60</xdr:row>
          <xdr:rowOff>323850</xdr:rowOff>
        </xdr:to>
        <xdr:sp macro="" textlink="">
          <xdr:nvSpPr>
            <xdr:cNvPr id="31886" name="Option Button 142" hidden="1">
              <a:extLst>
                <a:ext uri="{63B3BB69-23CF-44E3-9099-C40C66FF867C}">
                  <a14:compatExt spid="_x0000_s31886"/>
                </a:ext>
                <a:ext uri="{FF2B5EF4-FFF2-40B4-BE49-F238E27FC236}">
                  <a16:creationId xmlns:a16="http://schemas.microsoft.com/office/drawing/2014/main" id="{00000000-0008-0000-0000-00008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60</xdr:row>
          <xdr:rowOff>85725</xdr:rowOff>
        </xdr:from>
        <xdr:to>
          <xdr:col>4</xdr:col>
          <xdr:colOff>133350</xdr:colOff>
          <xdr:row>60</xdr:row>
          <xdr:rowOff>323850</xdr:rowOff>
        </xdr:to>
        <xdr:sp macro="" textlink="">
          <xdr:nvSpPr>
            <xdr:cNvPr id="31887" name="Option Button 143" hidden="1">
              <a:extLst>
                <a:ext uri="{63B3BB69-23CF-44E3-9099-C40C66FF867C}">
                  <a14:compatExt spid="_x0000_s31887"/>
                </a:ext>
                <a:ext uri="{FF2B5EF4-FFF2-40B4-BE49-F238E27FC236}">
                  <a16:creationId xmlns:a16="http://schemas.microsoft.com/office/drawing/2014/main" id="{00000000-0008-0000-0000-00008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60</xdr:row>
          <xdr:rowOff>85725</xdr:rowOff>
        </xdr:from>
        <xdr:to>
          <xdr:col>5</xdr:col>
          <xdr:colOff>495300</xdr:colOff>
          <xdr:row>60</xdr:row>
          <xdr:rowOff>323850</xdr:rowOff>
        </xdr:to>
        <xdr:sp macro="" textlink="">
          <xdr:nvSpPr>
            <xdr:cNvPr id="31888" name="Option Button 144" hidden="1">
              <a:extLst>
                <a:ext uri="{63B3BB69-23CF-44E3-9099-C40C66FF867C}">
                  <a14:compatExt spid="_x0000_s31888"/>
                </a:ext>
                <a:ext uri="{FF2B5EF4-FFF2-40B4-BE49-F238E27FC236}">
                  <a16:creationId xmlns:a16="http://schemas.microsoft.com/office/drawing/2014/main" id="{00000000-0008-0000-0000-00009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60</xdr:row>
          <xdr:rowOff>85725</xdr:rowOff>
        </xdr:from>
        <xdr:to>
          <xdr:col>6</xdr:col>
          <xdr:colOff>476250</xdr:colOff>
          <xdr:row>60</xdr:row>
          <xdr:rowOff>323850</xdr:rowOff>
        </xdr:to>
        <xdr:sp macro="" textlink="">
          <xdr:nvSpPr>
            <xdr:cNvPr id="31889" name="Option Button 145" hidden="1">
              <a:extLst>
                <a:ext uri="{63B3BB69-23CF-44E3-9099-C40C66FF867C}">
                  <a14:compatExt spid="_x0000_s31889"/>
                </a:ext>
                <a:ext uri="{FF2B5EF4-FFF2-40B4-BE49-F238E27FC236}">
                  <a16:creationId xmlns:a16="http://schemas.microsoft.com/office/drawing/2014/main" id="{00000000-0008-0000-0000-00009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60</xdr:row>
          <xdr:rowOff>85725</xdr:rowOff>
        </xdr:from>
        <xdr:to>
          <xdr:col>8</xdr:col>
          <xdr:colOff>323850</xdr:colOff>
          <xdr:row>60</xdr:row>
          <xdr:rowOff>323850</xdr:rowOff>
        </xdr:to>
        <xdr:sp macro="" textlink="">
          <xdr:nvSpPr>
            <xdr:cNvPr id="31890" name="Option Button 146" hidden="1">
              <a:extLst>
                <a:ext uri="{63B3BB69-23CF-44E3-9099-C40C66FF867C}">
                  <a14:compatExt spid="_x0000_s31890"/>
                </a:ext>
                <a:ext uri="{FF2B5EF4-FFF2-40B4-BE49-F238E27FC236}">
                  <a16:creationId xmlns:a16="http://schemas.microsoft.com/office/drawing/2014/main" id="{00000000-0008-0000-0000-00009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66</xdr:row>
          <xdr:rowOff>76200</xdr:rowOff>
        </xdr:from>
        <xdr:to>
          <xdr:col>6</xdr:col>
          <xdr:colOff>685800</xdr:colOff>
          <xdr:row>66</xdr:row>
          <xdr:rowOff>323850</xdr:rowOff>
        </xdr:to>
        <xdr:sp macro="" textlink="">
          <xdr:nvSpPr>
            <xdr:cNvPr id="31892" name="Option Button 148" hidden="1">
              <a:extLst>
                <a:ext uri="{63B3BB69-23CF-44E3-9099-C40C66FF867C}">
                  <a14:compatExt spid="_x0000_s31892"/>
                </a:ext>
                <a:ext uri="{FF2B5EF4-FFF2-40B4-BE49-F238E27FC236}">
                  <a16:creationId xmlns:a16="http://schemas.microsoft.com/office/drawing/2014/main" id="{00000000-0008-0000-0000-00009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66</xdr:row>
          <xdr:rowOff>66675</xdr:rowOff>
        </xdr:from>
        <xdr:to>
          <xdr:col>8</xdr:col>
          <xdr:colOff>600075</xdr:colOff>
          <xdr:row>66</xdr:row>
          <xdr:rowOff>314325</xdr:rowOff>
        </xdr:to>
        <xdr:sp macro="" textlink="">
          <xdr:nvSpPr>
            <xdr:cNvPr id="31893" name="Option Button 149" hidden="1">
              <a:extLst>
                <a:ext uri="{63B3BB69-23CF-44E3-9099-C40C66FF867C}">
                  <a14:compatExt spid="_x0000_s31893"/>
                </a:ext>
                <a:ext uri="{FF2B5EF4-FFF2-40B4-BE49-F238E27FC236}">
                  <a16:creationId xmlns:a16="http://schemas.microsoft.com/office/drawing/2014/main" id="{00000000-0008-0000-0000-00009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66</xdr:row>
          <xdr:rowOff>0</xdr:rowOff>
        </xdr:from>
        <xdr:to>
          <xdr:col>9</xdr:col>
          <xdr:colOff>1009650</xdr:colOff>
          <xdr:row>66</xdr:row>
          <xdr:rowOff>361950</xdr:rowOff>
        </xdr:to>
        <xdr:sp macro="" textlink="">
          <xdr:nvSpPr>
            <xdr:cNvPr id="31894" name="Group Box 150" hidden="1">
              <a:extLst>
                <a:ext uri="{63B3BB69-23CF-44E3-9099-C40C66FF867C}">
                  <a14:compatExt spid="_x0000_s31894"/>
                </a:ext>
                <a:ext uri="{FF2B5EF4-FFF2-40B4-BE49-F238E27FC236}">
                  <a16:creationId xmlns:a16="http://schemas.microsoft.com/office/drawing/2014/main" id="{00000000-0008-0000-0000-000096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1238250</xdr:colOff>
          <xdr:row>67</xdr:row>
          <xdr:rowOff>323850</xdr:rowOff>
        </xdr:to>
        <xdr:sp macro="" textlink="">
          <xdr:nvSpPr>
            <xdr:cNvPr id="31899" name="Group Box 155" hidden="1">
              <a:extLst>
                <a:ext uri="{63B3BB69-23CF-44E3-9099-C40C66FF867C}">
                  <a14:compatExt spid="_x0000_s31899"/>
                </a:ext>
                <a:ext uri="{FF2B5EF4-FFF2-40B4-BE49-F238E27FC236}">
                  <a16:creationId xmlns:a16="http://schemas.microsoft.com/office/drawing/2014/main" id="{00000000-0008-0000-0000-00009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1162050</xdr:colOff>
          <xdr:row>67</xdr:row>
          <xdr:rowOff>381000</xdr:rowOff>
        </xdr:to>
        <xdr:sp macro="" textlink="">
          <xdr:nvSpPr>
            <xdr:cNvPr id="31902" name="Group Box 158" hidden="1">
              <a:extLst>
                <a:ext uri="{63B3BB69-23CF-44E3-9099-C40C66FF867C}">
                  <a14:compatExt spid="_x0000_s31902"/>
                </a:ext>
                <a:ext uri="{FF2B5EF4-FFF2-40B4-BE49-F238E27FC236}">
                  <a16:creationId xmlns:a16="http://schemas.microsoft.com/office/drawing/2014/main" id="{00000000-0008-0000-0000-00009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57150</xdr:colOff>
          <xdr:row>67</xdr:row>
          <xdr:rowOff>295275</xdr:rowOff>
        </xdr:to>
        <xdr:sp macro="" textlink="">
          <xdr:nvSpPr>
            <xdr:cNvPr id="31907" name="Group Box 163" hidden="1">
              <a:extLst>
                <a:ext uri="{63B3BB69-23CF-44E3-9099-C40C66FF867C}">
                  <a14:compatExt spid="_x0000_s31907"/>
                </a:ext>
                <a:ext uri="{FF2B5EF4-FFF2-40B4-BE49-F238E27FC236}">
                  <a16:creationId xmlns:a16="http://schemas.microsoft.com/office/drawing/2014/main" id="{00000000-0008-0000-0000-0000A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1333500</xdr:colOff>
          <xdr:row>68</xdr:row>
          <xdr:rowOff>85725</xdr:rowOff>
        </xdr:to>
        <xdr:sp macro="" textlink="">
          <xdr:nvSpPr>
            <xdr:cNvPr id="31908" name="Group Box 164" hidden="1">
              <a:extLst>
                <a:ext uri="{63B3BB69-23CF-44E3-9099-C40C66FF867C}">
                  <a14:compatExt spid="_x0000_s31908"/>
                </a:ext>
                <a:ext uri="{FF2B5EF4-FFF2-40B4-BE49-F238E27FC236}">
                  <a16:creationId xmlns:a16="http://schemas.microsoft.com/office/drawing/2014/main" id="{00000000-0008-0000-0000-0000A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67</xdr:row>
          <xdr:rowOff>76200</xdr:rowOff>
        </xdr:from>
        <xdr:to>
          <xdr:col>8</xdr:col>
          <xdr:colOff>1209675</xdr:colOff>
          <xdr:row>67</xdr:row>
          <xdr:rowOff>438150</xdr:rowOff>
        </xdr:to>
        <xdr:sp macro="" textlink="">
          <xdr:nvSpPr>
            <xdr:cNvPr id="31912" name="Group Box 168" hidden="1">
              <a:extLst>
                <a:ext uri="{63B3BB69-23CF-44E3-9099-C40C66FF867C}">
                  <a14:compatExt spid="_x0000_s31912"/>
                </a:ext>
                <a:ext uri="{FF2B5EF4-FFF2-40B4-BE49-F238E27FC236}">
                  <a16:creationId xmlns:a16="http://schemas.microsoft.com/office/drawing/2014/main" id="{00000000-0008-0000-0000-0000A8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19050</xdr:rowOff>
        </xdr:from>
        <xdr:to>
          <xdr:col>9</xdr:col>
          <xdr:colOff>752475</xdr:colOff>
          <xdr:row>73</xdr:row>
          <xdr:rowOff>361950</xdr:rowOff>
        </xdr:to>
        <xdr:sp macro="" textlink="">
          <xdr:nvSpPr>
            <xdr:cNvPr id="31915" name="Group Box 171" hidden="1">
              <a:extLst>
                <a:ext uri="{63B3BB69-23CF-44E3-9099-C40C66FF867C}">
                  <a14:compatExt spid="_x0000_s31915"/>
                </a:ext>
                <a:ext uri="{FF2B5EF4-FFF2-40B4-BE49-F238E27FC236}">
                  <a16:creationId xmlns:a16="http://schemas.microsoft.com/office/drawing/2014/main" id="{00000000-0008-0000-0000-0000A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74</xdr:row>
          <xdr:rowOff>0</xdr:rowOff>
        </xdr:from>
        <xdr:to>
          <xdr:col>9</xdr:col>
          <xdr:colOff>781050</xdr:colOff>
          <xdr:row>74</xdr:row>
          <xdr:rowOff>323850</xdr:rowOff>
        </xdr:to>
        <xdr:sp macro="" textlink="">
          <xdr:nvSpPr>
            <xdr:cNvPr id="31918" name="Group Box 174" hidden="1">
              <a:extLst>
                <a:ext uri="{63B3BB69-23CF-44E3-9099-C40C66FF867C}">
                  <a14:compatExt spid="_x0000_s31918"/>
                </a:ext>
                <a:ext uri="{FF2B5EF4-FFF2-40B4-BE49-F238E27FC236}">
                  <a16:creationId xmlns:a16="http://schemas.microsoft.com/office/drawing/2014/main" id="{00000000-0008-0000-0000-0000A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581025</xdr:colOff>
          <xdr:row>77</xdr:row>
          <xdr:rowOff>85725</xdr:rowOff>
        </xdr:from>
        <xdr:to>
          <xdr:col>6</xdr:col>
          <xdr:colOff>847725</xdr:colOff>
          <xdr:row>77</xdr:row>
          <xdr:rowOff>323850</xdr:rowOff>
        </xdr:to>
        <xdr:sp macro="" textlink="">
          <xdr:nvSpPr>
            <xdr:cNvPr id="31919" name="Option Button 175" hidden="1">
              <a:extLst>
                <a:ext uri="{63B3BB69-23CF-44E3-9099-C40C66FF867C}">
                  <a14:compatExt spid="_x0000_s31919"/>
                </a:ext>
                <a:ext uri="{FF2B5EF4-FFF2-40B4-BE49-F238E27FC236}">
                  <a16:creationId xmlns:a16="http://schemas.microsoft.com/office/drawing/2014/main" id="{00000000-0008-0000-0000-0000A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447675</xdr:colOff>
          <xdr:row>77</xdr:row>
          <xdr:rowOff>95250</xdr:rowOff>
        </xdr:from>
        <xdr:to>
          <xdr:col>8</xdr:col>
          <xdr:colOff>695325</xdr:colOff>
          <xdr:row>77</xdr:row>
          <xdr:rowOff>333375</xdr:rowOff>
        </xdr:to>
        <xdr:sp macro="" textlink="">
          <xdr:nvSpPr>
            <xdr:cNvPr id="31920" name="Option Button 176" hidden="1">
              <a:extLst>
                <a:ext uri="{63B3BB69-23CF-44E3-9099-C40C66FF867C}">
                  <a14:compatExt spid="_x0000_s31920"/>
                </a:ext>
                <a:ext uri="{FF2B5EF4-FFF2-40B4-BE49-F238E27FC236}">
                  <a16:creationId xmlns:a16="http://schemas.microsoft.com/office/drawing/2014/main" id="{00000000-0008-0000-0000-0000B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77</xdr:row>
          <xdr:rowOff>38100</xdr:rowOff>
        </xdr:from>
        <xdr:to>
          <xdr:col>9</xdr:col>
          <xdr:colOff>1047750</xdr:colOff>
          <xdr:row>77</xdr:row>
          <xdr:rowOff>400050</xdr:rowOff>
        </xdr:to>
        <xdr:sp macro="" textlink="">
          <xdr:nvSpPr>
            <xdr:cNvPr id="31921" name="Group Box 177" hidden="1">
              <a:extLst>
                <a:ext uri="{63B3BB69-23CF-44E3-9099-C40C66FF867C}">
                  <a14:compatExt spid="_x0000_s31921"/>
                </a:ext>
                <a:ext uri="{FF2B5EF4-FFF2-40B4-BE49-F238E27FC236}">
                  <a16:creationId xmlns:a16="http://schemas.microsoft.com/office/drawing/2014/main" id="{00000000-0008-0000-0000-0000B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82</xdr:row>
          <xdr:rowOff>0</xdr:rowOff>
        </xdr:from>
        <xdr:to>
          <xdr:col>9</xdr:col>
          <xdr:colOff>704850</xdr:colOff>
          <xdr:row>83</xdr:row>
          <xdr:rowOff>209550</xdr:rowOff>
        </xdr:to>
        <xdr:sp macro="" textlink="">
          <xdr:nvSpPr>
            <xdr:cNvPr id="31924" name="Group Box 180" hidden="1">
              <a:extLst>
                <a:ext uri="{63B3BB69-23CF-44E3-9099-C40C66FF867C}">
                  <a14:compatExt spid="_x0000_s31924"/>
                </a:ext>
                <a:ext uri="{FF2B5EF4-FFF2-40B4-BE49-F238E27FC236}">
                  <a16:creationId xmlns:a16="http://schemas.microsoft.com/office/drawing/2014/main" id="{00000000-0008-0000-0000-0000B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82</xdr:row>
          <xdr:rowOff>0</xdr:rowOff>
        </xdr:from>
        <xdr:to>
          <xdr:col>9</xdr:col>
          <xdr:colOff>962025</xdr:colOff>
          <xdr:row>83</xdr:row>
          <xdr:rowOff>171450</xdr:rowOff>
        </xdr:to>
        <xdr:sp macro="" textlink="">
          <xdr:nvSpPr>
            <xdr:cNvPr id="31927" name="Group Box 183" hidden="1">
              <a:extLst>
                <a:ext uri="{63B3BB69-23CF-44E3-9099-C40C66FF867C}">
                  <a14:compatExt spid="_x0000_s31927"/>
                </a:ext>
                <a:ext uri="{FF2B5EF4-FFF2-40B4-BE49-F238E27FC236}">
                  <a16:creationId xmlns:a16="http://schemas.microsoft.com/office/drawing/2014/main" id="{00000000-0008-0000-0000-0000B7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82</xdr:row>
          <xdr:rowOff>0</xdr:rowOff>
        </xdr:from>
        <xdr:to>
          <xdr:col>9</xdr:col>
          <xdr:colOff>209550</xdr:colOff>
          <xdr:row>83</xdr:row>
          <xdr:rowOff>171450</xdr:rowOff>
        </xdr:to>
        <xdr:sp macro="" textlink="">
          <xdr:nvSpPr>
            <xdr:cNvPr id="31930" name="Group Box 186" hidden="1">
              <a:extLst>
                <a:ext uri="{63B3BB69-23CF-44E3-9099-C40C66FF867C}">
                  <a14:compatExt spid="_x0000_s31930"/>
                </a:ext>
                <a:ext uri="{FF2B5EF4-FFF2-40B4-BE49-F238E27FC236}">
                  <a16:creationId xmlns:a16="http://schemas.microsoft.com/office/drawing/2014/main" id="{00000000-0008-0000-0000-0000B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56</xdr:row>
          <xdr:rowOff>114300</xdr:rowOff>
        </xdr:from>
        <xdr:to>
          <xdr:col>6</xdr:col>
          <xdr:colOff>476250</xdr:colOff>
          <xdr:row>56</xdr:row>
          <xdr:rowOff>361950</xdr:rowOff>
        </xdr:to>
        <xdr:sp macro="" textlink="">
          <xdr:nvSpPr>
            <xdr:cNvPr id="31931" name="Option Button 187" hidden="1">
              <a:extLst>
                <a:ext uri="{63B3BB69-23CF-44E3-9099-C40C66FF867C}">
                  <a14:compatExt spid="_x0000_s31931"/>
                </a:ext>
                <a:ext uri="{FF2B5EF4-FFF2-40B4-BE49-F238E27FC236}">
                  <a16:creationId xmlns:a16="http://schemas.microsoft.com/office/drawing/2014/main" id="{00000000-0008-0000-0000-0000B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56</xdr:row>
          <xdr:rowOff>123825</xdr:rowOff>
        </xdr:from>
        <xdr:to>
          <xdr:col>8</xdr:col>
          <xdr:colOff>419100</xdr:colOff>
          <xdr:row>56</xdr:row>
          <xdr:rowOff>361950</xdr:rowOff>
        </xdr:to>
        <xdr:sp macro="" textlink="">
          <xdr:nvSpPr>
            <xdr:cNvPr id="31932" name="Option Button 188" hidden="1">
              <a:extLst>
                <a:ext uri="{63B3BB69-23CF-44E3-9099-C40C66FF867C}">
                  <a14:compatExt spid="_x0000_s31932"/>
                </a:ext>
                <a:ext uri="{FF2B5EF4-FFF2-40B4-BE49-F238E27FC236}">
                  <a16:creationId xmlns:a16="http://schemas.microsoft.com/office/drawing/2014/main" id="{00000000-0008-0000-0000-0000B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56</xdr:row>
          <xdr:rowOff>57150</xdr:rowOff>
        </xdr:from>
        <xdr:to>
          <xdr:col>8</xdr:col>
          <xdr:colOff>676275</xdr:colOff>
          <xdr:row>56</xdr:row>
          <xdr:rowOff>419100</xdr:rowOff>
        </xdr:to>
        <xdr:sp macro="" textlink="">
          <xdr:nvSpPr>
            <xdr:cNvPr id="31933" name="Group Box 189" hidden="1">
              <a:extLst>
                <a:ext uri="{63B3BB69-23CF-44E3-9099-C40C66FF867C}">
                  <a14:compatExt spid="_x0000_s31933"/>
                </a:ext>
                <a:ext uri="{FF2B5EF4-FFF2-40B4-BE49-F238E27FC236}">
                  <a16:creationId xmlns:a16="http://schemas.microsoft.com/office/drawing/2014/main" id="{00000000-0008-0000-0000-0000B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57</xdr:row>
          <xdr:rowOff>114300</xdr:rowOff>
        </xdr:from>
        <xdr:to>
          <xdr:col>6</xdr:col>
          <xdr:colOff>352425</xdr:colOff>
          <xdr:row>57</xdr:row>
          <xdr:rowOff>361950</xdr:rowOff>
        </xdr:to>
        <xdr:sp macro="" textlink="">
          <xdr:nvSpPr>
            <xdr:cNvPr id="31934" name="Option Button 190" hidden="1">
              <a:extLst>
                <a:ext uri="{63B3BB69-23CF-44E3-9099-C40C66FF867C}">
                  <a14:compatExt spid="_x0000_s31934"/>
                </a:ext>
                <a:ext uri="{FF2B5EF4-FFF2-40B4-BE49-F238E27FC236}">
                  <a16:creationId xmlns:a16="http://schemas.microsoft.com/office/drawing/2014/main" id="{00000000-0008-0000-0000-0000B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57</xdr:row>
          <xdr:rowOff>133350</xdr:rowOff>
        </xdr:from>
        <xdr:to>
          <xdr:col>8</xdr:col>
          <xdr:colOff>419100</xdr:colOff>
          <xdr:row>57</xdr:row>
          <xdr:rowOff>371475</xdr:rowOff>
        </xdr:to>
        <xdr:sp macro="" textlink="">
          <xdr:nvSpPr>
            <xdr:cNvPr id="31935" name="Option Button 191" hidden="1">
              <a:extLst>
                <a:ext uri="{63B3BB69-23CF-44E3-9099-C40C66FF867C}">
                  <a14:compatExt spid="_x0000_s31935"/>
                </a:ext>
                <a:ext uri="{FF2B5EF4-FFF2-40B4-BE49-F238E27FC236}">
                  <a16:creationId xmlns:a16="http://schemas.microsoft.com/office/drawing/2014/main" id="{00000000-0008-0000-0000-0000B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57</xdr:row>
          <xdr:rowOff>76200</xdr:rowOff>
        </xdr:from>
        <xdr:to>
          <xdr:col>8</xdr:col>
          <xdr:colOff>1152525</xdr:colOff>
          <xdr:row>57</xdr:row>
          <xdr:rowOff>419100</xdr:rowOff>
        </xdr:to>
        <xdr:sp macro="" textlink="">
          <xdr:nvSpPr>
            <xdr:cNvPr id="31936" name="Group Box 192" hidden="1">
              <a:extLst>
                <a:ext uri="{63B3BB69-23CF-44E3-9099-C40C66FF867C}">
                  <a14:compatExt spid="_x0000_s31936"/>
                </a:ext>
                <a:ext uri="{FF2B5EF4-FFF2-40B4-BE49-F238E27FC236}">
                  <a16:creationId xmlns:a16="http://schemas.microsoft.com/office/drawing/2014/main" id="{00000000-0008-0000-0000-0000C0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74</xdr:row>
          <xdr:rowOff>66675</xdr:rowOff>
        </xdr:from>
        <xdr:to>
          <xdr:col>9</xdr:col>
          <xdr:colOff>47625</xdr:colOff>
          <xdr:row>74</xdr:row>
          <xdr:rowOff>361950</xdr:rowOff>
        </xdr:to>
        <xdr:sp macro="" textlink="">
          <xdr:nvSpPr>
            <xdr:cNvPr id="31939" name="Group Box 195" hidden="1">
              <a:extLst>
                <a:ext uri="{63B3BB69-23CF-44E3-9099-C40C66FF867C}">
                  <a14:compatExt spid="_x0000_s31939"/>
                </a:ext>
                <a:ext uri="{FF2B5EF4-FFF2-40B4-BE49-F238E27FC236}">
                  <a16:creationId xmlns:a16="http://schemas.microsoft.com/office/drawing/2014/main" id="{00000000-0008-0000-0000-0000C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76</xdr:row>
          <xdr:rowOff>0</xdr:rowOff>
        </xdr:from>
        <xdr:to>
          <xdr:col>8</xdr:col>
          <xdr:colOff>1057275</xdr:colOff>
          <xdr:row>76</xdr:row>
          <xdr:rowOff>314325</xdr:rowOff>
        </xdr:to>
        <xdr:sp macro="" textlink="">
          <xdr:nvSpPr>
            <xdr:cNvPr id="31942" name="Group Box 198" hidden="1">
              <a:extLst>
                <a:ext uri="{63B3BB69-23CF-44E3-9099-C40C66FF867C}">
                  <a14:compatExt spid="_x0000_s31942"/>
                </a:ext>
                <a:ext uri="{FF2B5EF4-FFF2-40B4-BE49-F238E27FC236}">
                  <a16:creationId xmlns:a16="http://schemas.microsoft.com/office/drawing/2014/main" id="{00000000-0008-0000-0000-0000C6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12</xdr:row>
          <xdr:rowOff>57150</xdr:rowOff>
        </xdr:from>
        <xdr:to>
          <xdr:col>8</xdr:col>
          <xdr:colOff>371475</xdr:colOff>
          <xdr:row>12</xdr:row>
          <xdr:rowOff>295275</xdr:rowOff>
        </xdr:to>
        <xdr:sp macro="" textlink="">
          <xdr:nvSpPr>
            <xdr:cNvPr id="31944" name="Option Button 200" hidden="1">
              <a:extLst>
                <a:ext uri="{63B3BB69-23CF-44E3-9099-C40C66FF867C}">
                  <a14:compatExt spid="_x0000_s31944"/>
                </a:ext>
                <a:ext uri="{FF2B5EF4-FFF2-40B4-BE49-F238E27FC236}">
                  <a16:creationId xmlns:a16="http://schemas.microsoft.com/office/drawing/2014/main" id="{00000000-0008-0000-0000-0000C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28575</xdr:rowOff>
        </xdr:from>
        <xdr:to>
          <xdr:col>9</xdr:col>
          <xdr:colOff>1285875</xdr:colOff>
          <xdr:row>13</xdr:row>
          <xdr:rowOff>0</xdr:rowOff>
        </xdr:to>
        <xdr:sp macro="" textlink="">
          <xdr:nvSpPr>
            <xdr:cNvPr id="31840" name="Group Box 96" hidden="1">
              <a:extLst>
                <a:ext uri="{63B3BB69-23CF-44E3-9099-C40C66FF867C}">
                  <a14:compatExt spid="_x0000_s31840"/>
                </a:ext>
                <a:ext uri="{FF2B5EF4-FFF2-40B4-BE49-F238E27FC236}">
                  <a16:creationId xmlns:a16="http://schemas.microsoft.com/office/drawing/2014/main" id="{00000000-0008-0000-0000-000060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545123</xdr:colOff>
      <xdr:row>9</xdr:row>
      <xdr:rowOff>17585</xdr:rowOff>
    </xdr:from>
    <xdr:to>
      <xdr:col>4</xdr:col>
      <xdr:colOff>767862</xdr:colOff>
      <xdr:row>9</xdr:row>
      <xdr:rowOff>199293</xdr:rowOff>
    </xdr:to>
    <xdr:sp macro="" textlink="">
      <xdr:nvSpPr>
        <xdr:cNvPr id="52" name="テキスト ボックス 51">
          <a:extLst>
            <a:ext uri="{FF2B5EF4-FFF2-40B4-BE49-F238E27FC236}">
              <a16:creationId xmlns:a16="http://schemas.microsoft.com/office/drawing/2014/main" id="{29505268-D7D1-E4C2-FCB7-83F1EEA8ACD3}"/>
            </a:ext>
          </a:extLst>
        </xdr:cNvPr>
        <xdr:cNvSpPr txBox="1"/>
      </xdr:nvSpPr>
      <xdr:spPr>
        <a:xfrm>
          <a:off x="2080846" y="166467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9</xdr:row>
      <xdr:rowOff>29307</xdr:rowOff>
    </xdr:from>
    <xdr:to>
      <xdr:col>5</xdr:col>
      <xdr:colOff>1201616</xdr:colOff>
      <xdr:row>9</xdr:row>
      <xdr:rowOff>211015</xdr:rowOff>
    </xdr:to>
    <xdr:sp macro="" textlink="">
      <xdr:nvSpPr>
        <xdr:cNvPr id="53" name="テキスト ボックス 52">
          <a:extLst>
            <a:ext uri="{FF2B5EF4-FFF2-40B4-BE49-F238E27FC236}">
              <a16:creationId xmlns:a16="http://schemas.microsoft.com/office/drawing/2014/main" id="{C609089B-5CEB-43E6-A786-AEE2A7B54AE1}"/>
            </a:ext>
          </a:extLst>
        </xdr:cNvPr>
        <xdr:cNvSpPr txBox="1"/>
      </xdr:nvSpPr>
      <xdr:spPr>
        <a:xfrm>
          <a:off x="3370385" y="1676399"/>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9</xdr:row>
      <xdr:rowOff>23446</xdr:rowOff>
    </xdr:from>
    <xdr:to>
      <xdr:col>6</xdr:col>
      <xdr:colOff>1213339</xdr:colOff>
      <xdr:row>9</xdr:row>
      <xdr:rowOff>205154</xdr:rowOff>
    </xdr:to>
    <xdr:sp macro="" textlink="">
      <xdr:nvSpPr>
        <xdr:cNvPr id="54" name="テキスト ボックス 53">
          <a:extLst>
            <a:ext uri="{FF2B5EF4-FFF2-40B4-BE49-F238E27FC236}">
              <a16:creationId xmlns:a16="http://schemas.microsoft.com/office/drawing/2014/main" id="{E261CFAC-C3AD-4312-97D2-C7A9EA3D341F}"/>
            </a:ext>
          </a:extLst>
        </xdr:cNvPr>
        <xdr:cNvSpPr txBox="1"/>
      </xdr:nvSpPr>
      <xdr:spPr>
        <a:xfrm>
          <a:off x="4706815" y="1670538"/>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xdr:twoCellAnchor>
    <xdr:from>
      <xdr:col>8</xdr:col>
      <xdr:colOff>814753</xdr:colOff>
      <xdr:row>28</xdr:row>
      <xdr:rowOff>486507</xdr:rowOff>
    </xdr:from>
    <xdr:to>
      <xdr:col>9</xdr:col>
      <xdr:colOff>515815</xdr:colOff>
      <xdr:row>28</xdr:row>
      <xdr:rowOff>756138</xdr:rowOff>
    </xdr:to>
    <xdr:sp macro="" textlink="">
      <xdr:nvSpPr>
        <xdr:cNvPr id="55" name="テキスト ボックス 54">
          <a:extLst>
            <a:ext uri="{FF2B5EF4-FFF2-40B4-BE49-F238E27FC236}">
              <a16:creationId xmlns:a16="http://schemas.microsoft.com/office/drawing/2014/main" id="{14FF9E05-BE60-6E94-0784-5F16E15C4560}"/>
            </a:ext>
          </a:extLst>
        </xdr:cNvPr>
        <xdr:cNvSpPr txBox="1"/>
      </xdr:nvSpPr>
      <xdr:spPr>
        <a:xfrm>
          <a:off x="7180384" y="4167553"/>
          <a:ext cx="1025769" cy="2696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t>（整数で記入）</a:t>
          </a:r>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10</xdr:row>
          <xdr:rowOff>38100</xdr:rowOff>
        </xdr:from>
        <xdr:to>
          <xdr:col>6</xdr:col>
          <xdr:colOff>857250</xdr:colOff>
          <xdr:row>10</xdr:row>
          <xdr:rowOff>209550</xdr:rowOff>
        </xdr:to>
        <xdr:sp macro="" textlink="">
          <xdr:nvSpPr>
            <xdr:cNvPr id="31949" name="Group Box 205" hidden="1">
              <a:extLst>
                <a:ext uri="{63B3BB69-23CF-44E3-9099-C40C66FF867C}">
                  <a14:compatExt spid="_x0000_s31949"/>
                </a:ext>
                <a:ext uri="{FF2B5EF4-FFF2-40B4-BE49-F238E27FC236}">
                  <a16:creationId xmlns:a16="http://schemas.microsoft.com/office/drawing/2014/main" id="{00000000-0008-0000-0000-0000C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4</xdr:col>
      <xdr:colOff>545123</xdr:colOff>
      <xdr:row>11</xdr:row>
      <xdr:rowOff>17585</xdr:rowOff>
    </xdr:from>
    <xdr:to>
      <xdr:col>4</xdr:col>
      <xdr:colOff>767862</xdr:colOff>
      <xdr:row>11</xdr:row>
      <xdr:rowOff>199293</xdr:rowOff>
    </xdr:to>
    <xdr:sp macro="" textlink="">
      <xdr:nvSpPr>
        <xdr:cNvPr id="51" name="テキスト ボックス 50">
          <a:extLst>
            <a:ext uri="{FF2B5EF4-FFF2-40B4-BE49-F238E27FC236}">
              <a16:creationId xmlns:a16="http://schemas.microsoft.com/office/drawing/2014/main" id="{00ADD30D-CD12-40F1-8509-2FEF4D658328}"/>
            </a:ext>
          </a:extLst>
        </xdr:cNvPr>
        <xdr:cNvSpPr txBox="1"/>
      </xdr:nvSpPr>
      <xdr:spPr>
        <a:xfrm>
          <a:off x="2250298" y="1689456"/>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11</xdr:row>
      <xdr:rowOff>29307</xdr:rowOff>
    </xdr:from>
    <xdr:to>
      <xdr:col>5</xdr:col>
      <xdr:colOff>1201616</xdr:colOff>
      <xdr:row>11</xdr:row>
      <xdr:rowOff>211015</xdr:rowOff>
    </xdr:to>
    <xdr:sp macro="" textlink="">
      <xdr:nvSpPr>
        <xdr:cNvPr id="57" name="テキスト ボックス 56">
          <a:extLst>
            <a:ext uri="{FF2B5EF4-FFF2-40B4-BE49-F238E27FC236}">
              <a16:creationId xmlns:a16="http://schemas.microsoft.com/office/drawing/2014/main" id="{E7E485E5-E42A-4341-8FFF-31F82360A674}"/>
            </a:ext>
          </a:extLst>
        </xdr:cNvPr>
        <xdr:cNvSpPr txBox="1"/>
      </xdr:nvSpPr>
      <xdr:spPr>
        <a:xfrm>
          <a:off x="3636552" y="1701178"/>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11</xdr:row>
      <xdr:rowOff>23446</xdr:rowOff>
    </xdr:from>
    <xdr:to>
      <xdr:col>6</xdr:col>
      <xdr:colOff>1213339</xdr:colOff>
      <xdr:row>11</xdr:row>
      <xdr:rowOff>205154</xdr:rowOff>
    </xdr:to>
    <xdr:sp macro="" textlink="">
      <xdr:nvSpPr>
        <xdr:cNvPr id="58" name="テキスト ボックス 57">
          <a:extLst>
            <a:ext uri="{FF2B5EF4-FFF2-40B4-BE49-F238E27FC236}">
              <a16:creationId xmlns:a16="http://schemas.microsoft.com/office/drawing/2014/main" id="{778A0224-CE72-495A-9754-733BE43D59CC}"/>
            </a:ext>
          </a:extLst>
        </xdr:cNvPr>
        <xdr:cNvSpPr txBox="1"/>
      </xdr:nvSpPr>
      <xdr:spPr>
        <a:xfrm>
          <a:off x="5133642" y="169531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6</xdr:col>
          <xdr:colOff>857250</xdr:colOff>
          <xdr:row>12</xdr:row>
          <xdr:rowOff>171450</xdr:rowOff>
        </xdr:to>
        <xdr:sp macro="" textlink="">
          <xdr:nvSpPr>
            <xdr:cNvPr id="31953" name="Group Box 209" hidden="1">
              <a:extLst>
                <a:ext uri="{63B3BB69-23CF-44E3-9099-C40C66FF867C}">
                  <a14:compatExt spid="_x0000_s31953"/>
                </a:ext>
                <a:ext uri="{FF2B5EF4-FFF2-40B4-BE49-F238E27FC236}">
                  <a16:creationId xmlns:a16="http://schemas.microsoft.com/office/drawing/2014/main" id="{00000000-0008-0000-0000-0000D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9</xdr:col>
      <xdr:colOff>1296007</xdr:colOff>
      <xdr:row>11</xdr:row>
      <xdr:rowOff>43747</xdr:rowOff>
    </xdr:from>
    <xdr:to>
      <xdr:col>11</xdr:col>
      <xdr:colOff>145982</xdr:colOff>
      <xdr:row>12</xdr:row>
      <xdr:rowOff>3702</xdr:rowOff>
    </xdr:to>
    <xdr:sp macro="" textlink="">
      <xdr:nvSpPr>
        <xdr:cNvPr id="62" name="テキスト ボックス 61">
          <a:extLst>
            <a:ext uri="{FF2B5EF4-FFF2-40B4-BE49-F238E27FC236}">
              <a16:creationId xmlns:a16="http://schemas.microsoft.com/office/drawing/2014/main" id="{57EDCF5E-55C4-413D-AF1B-7F45778D9508}"/>
            </a:ext>
          </a:extLst>
        </xdr:cNvPr>
        <xdr:cNvSpPr txBox="1"/>
      </xdr:nvSpPr>
      <xdr:spPr>
        <a:xfrm>
          <a:off x="9893355" y="2470551"/>
          <a:ext cx="779823" cy="175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11</xdr:row>
          <xdr:rowOff>28575</xdr:rowOff>
        </xdr:from>
        <xdr:to>
          <xdr:col>9</xdr:col>
          <xdr:colOff>1285875</xdr:colOff>
          <xdr:row>12</xdr:row>
          <xdr:rowOff>133350</xdr:rowOff>
        </xdr:to>
        <xdr:sp macro="" textlink="">
          <xdr:nvSpPr>
            <xdr:cNvPr id="31955" name="Group Box 211" hidden="1">
              <a:extLst>
                <a:ext uri="{63B3BB69-23CF-44E3-9099-C40C66FF867C}">
                  <a14:compatExt spid="_x0000_s31955"/>
                </a:ext>
                <a:ext uri="{FF2B5EF4-FFF2-40B4-BE49-F238E27FC236}">
                  <a16:creationId xmlns:a16="http://schemas.microsoft.com/office/drawing/2014/main" id="{00000000-0008-0000-0000-0000D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30</xdr:row>
          <xdr:rowOff>228600</xdr:rowOff>
        </xdr:from>
        <xdr:to>
          <xdr:col>5</xdr:col>
          <xdr:colOff>276225</xdr:colOff>
          <xdr:row>32</xdr:row>
          <xdr:rowOff>9525</xdr:rowOff>
        </xdr:to>
        <xdr:sp macro="" textlink="">
          <xdr:nvSpPr>
            <xdr:cNvPr id="31956" name="Option Button 212" hidden="1">
              <a:extLst>
                <a:ext uri="{63B3BB69-23CF-44E3-9099-C40C66FF867C}">
                  <a14:compatExt spid="_x0000_s31956"/>
                </a:ext>
                <a:ext uri="{FF2B5EF4-FFF2-40B4-BE49-F238E27FC236}">
                  <a16:creationId xmlns:a16="http://schemas.microsoft.com/office/drawing/2014/main" id="{00000000-0008-0000-0000-0000D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1085850</xdr:colOff>
          <xdr:row>31</xdr:row>
          <xdr:rowOff>38100</xdr:rowOff>
        </xdr:from>
        <xdr:to>
          <xdr:col>6</xdr:col>
          <xdr:colOff>1285875</xdr:colOff>
          <xdr:row>31</xdr:row>
          <xdr:rowOff>209550</xdr:rowOff>
        </xdr:to>
        <xdr:sp macro="" textlink="">
          <xdr:nvSpPr>
            <xdr:cNvPr id="31957" name="Option Button 213" hidden="1">
              <a:extLst>
                <a:ext uri="{63B3BB69-23CF-44E3-9099-C40C66FF867C}">
                  <a14:compatExt spid="_x0000_s31957"/>
                </a:ext>
                <a:ext uri="{FF2B5EF4-FFF2-40B4-BE49-F238E27FC236}">
                  <a16:creationId xmlns:a16="http://schemas.microsoft.com/office/drawing/2014/main" id="{00000000-0008-0000-0000-0000D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1057275</xdr:colOff>
          <xdr:row>30</xdr:row>
          <xdr:rowOff>228600</xdr:rowOff>
        </xdr:from>
        <xdr:to>
          <xdr:col>5</xdr:col>
          <xdr:colOff>1304925</xdr:colOff>
          <xdr:row>31</xdr:row>
          <xdr:rowOff>228600</xdr:rowOff>
        </xdr:to>
        <xdr:sp macro="" textlink="">
          <xdr:nvSpPr>
            <xdr:cNvPr id="31958" name="Option Button 214" hidden="1">
              <a:extLst>
                <a:ext uri="{63B3BB69-23CF-44E3-9099-C40C66FF867C}">
                  <a14:compatExt spid="_x0000_s31958"/>
                </a:ext>
                <a:ext uri="{FF2B5EF4-FFF2-40B4-BE49-F238E27FC236}">
                  <a16:creationId xmlns:a16="http://schemas.microsoft.com/office/drawing/2014/main" id="{00000000-0008-0000-0000-0000D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702605</xdr:colOff>
      <xdr:row>34</xdr:row>
      <xdr:rowOff>38302</xdr:rowOff>
    </xdr:from>
    <xdr:to>
      <xdr:col>9</xdr:col>
      <xdr:colOff>1010816</xdr:colOff>
      <xdr:row>34</xdr:row>
      <xdr:rowOff>306795</xdr:rowOff>
    </xdr:to>
    <xdr:sp macro="" textlink="">
      <xdr:nvSpPr>
        <xdr:cNvPr id="31810" name="テキスト ボックス 31809">
          <a:extLst>
            <a:ext uri="{FF2B5EF4-FFF2-40B4-BE49-F238E27FC236}">
              <a16:creationId xmlns:a16="http://schemas.microsoft.com/office/drawing/2014/main" id="{0C98F92F-2E02-4038-B8B1-864203663BA6}"/>
            </a:ext>
          </a:extLst>
        </xdr:cNvPr>
        <xdr:cNvSpPr txBox="1"/>
      </xdr:nvSpPr>
      <xdr:spPr>
        <a:xfrm>
          <a:off x="9307284" y="7162745"/>
          <a:ext cx="308211" cy="249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6</xdr:col>
      <xdr:colOff>38615</xdr:colOff>
      <xdr:row>37</xdr:row>
      <xdr:rowOff>244562</xdr:rowOff>
    </xdr:from>
    <xdr:to>
      <xdr:col>7</xdr:col>
      <xdr:colOff>1460929</xdr:colOff>
      <xdr:row>37</xdr:row>
      <xdr:rowOff>456943</xdr:rowOff>
    </xdr:to>
    <xdr:sp macro="" textlink="">
      <xdr:nvSpPr>
        <xdr:cNvPr id="31812" name="テキスト ボックス 31811">
          <a:extLst>
            <a:ext uri="{FF2B5EF4-FFF2-40B4-BE49-F238E27FC236}">
              <a16:creationId xmlns:a16="http://schemas.microsoft.com/office/drawing/2014/main" id="{5B9CE948-D73E-4C32-42E6-CA943B9BCEE8}"/>
            </a:ext>
          </a:extLst>
        </xdr:cNvPr>
        <xdr:cNvSpPr txBox="1"/>
      </xdr:nvSpPr>
      <xdr:spPr>
        <a:xfrm>
          <a:off x="4183277" y="8714089"/>
          <a:ext cx="2908986" cy="212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a:solidFill>
                <a:schemeClr val="tx1"/>
              </a:solidFill>
              <a:latin typeface="+mn-ea"/>
              <a:ea typeface="+mn-ea"/>
            </a:rPr>
            <a:t>※</a:t>
          </a:r>
          <a:r>
            <a:rPr kumimoji="1" lang="ja-JP" altLang="en-US" sz="900" kern="1200">
              <a:solidFill>
                <a:schemeClr val="tx1"/>
              </a:solidFill>
              <a:latin typeface="+mn-ea"/>
              <a:ea typeface="+mn-ea"/>
            </a:rPr>
            <a:t>同一グループで同じ名称を記載すること</a:t>
          </a:r>
        </a:p>
      </xdr:txBody>
    </xdr:sp>
    <xdr:clientData/>
  </xdr:twoCellAnchor>
  <mc:AlternateContent xmlns:mc="http://schemas.openxmlformats.org/markup-compatibility/2006">
    <mc:Choice xmlns:a14="http://schemas.microsoft.com/office/drawing/2010/main" Requires="a14">
      <xdr:twoCellAnchor editAs="oneCell">
        <xdr:from>
          <xdr:col>6</xdr:col>
          <xdr:colOff>95250</xdr:colOff>
          <xdr:row>58</xdr:row>
          <xdr:rowOff>104775</xdr:rowOff>
        </xdr:from>
        <xdr:to>
          <xdr:col>6</xdr:col>
          <xdr:colOff>342900</xdr:colOff>
          <xdr:row>58</xdr:row>
          <xdr:rowOff>352425</xdr:rowOff>
        </xdr:to>
        <xdr:sp macro="" textlink="">
          <xdr:nvSpPr>
            <xdr:cNvPr id="31969" name="Option Button 225" hidden="1">
              <a:extLst>
                <a:ext uri="{63B3BB69-23CF-44E3-9099-C40C66FF867C}">
                  <a14:compatExt spid="_x0000_s31969"/>
                </a:ext>
                <a:ext uri="{FF2B5EF4-FFF2-40B4-BE49-F238E27FC236}">
                  <a16:creationId xmlns:a16="http://schemas.microsoft.com/office/drawing/2014/main" id="{00000000-0008-0000-0000-0000E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58</xdr:row>
          <xdr:rowOff>133350</xdr:rowOff>
        </xdr:from>
        <xdr:to>
          <xdr:col>8</xdr:col>
          <xdr:colOff>419100</xdr:colOff>
          <xdr:row>58</xdr:row>
          <xdr:rowOff>371475</xdr:rowOff>
        </xdr:to>
        <xdr:sp macro="" textlink="">
          <xdr:nvSpPr>
            <xdr:cNvPr id="31970" name="Option Button 226" hidden="1">
              <a:extLst>
                <a:ext uri="{63B3BB69-23CF-44E3-9099-C40C66FF867C}">
                  <a14:compatExt spid="_x0000_s31970"/>
                </a:ext>
                <a:ext uri="{FF2B5EF4-FFF2-40B4-BE49-F238E27FC236}">
                  <a16:creationId xmlns:a16="http://schemas.microsoft.com/office/drawing/2014/main" id="{00000000-0008-0000-0000-0000E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58</xdr:row>
          <xdr:rowOff>76200</xdr:rowOff>
        </xdr:from>
        <xdr:to>
          <xdr:col>8</xdr:col>
          <xdr:colOff>1152525</xdr:colOff>
          <xdr:row>58</xdr:row>
          <xdr:rowOff>419100</xdr:rowOff>
        </xdr:to>
        <xdr:sp macro="" textlink="">
          <xdr:nvSpPr>
            <xdr:cNvPr id="31971" name="Group Box 227" hidden="1">
              <a:extLst>
                <a:ext uri="{63B3BB69-23CF-44E3-9099-C40C66FF867C}">
                  <a14:compatExt spid="_x0000_s31971"/>
                </a:ext>
                <a:ext uri="{FF2B5EF4-FFF2-40B4-BE49-F238E27FC236}">
                  <a16:creationId xmlns:a16="http://schemas.microsoft.com/office/drawing/2014/main" id="{00000000-0008-0000-0000-0000E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60</xdr:row>
          <xdr:rowOff>85725</xdr:rowOff>
        </xdr:from>
        <xdr:to>
          <xdr:col>7</xdr:col>
          <xdr:colOff>476250</xdr:colOff>
          <xdr:row>60</xdr:row>
          <xdr:rowOff>323850</xdr:rowOff>
        </xdr:to>
        <xdr:sp macro="" textlink="">
          <xdr:nvSpPr>
            <xdr:cNvPr id="31972" name="Option Button 228" hidden="1">
              <a:extLst>
                <a:ext uri="{63B3BB69-23CF-44E3-9099-C40C66FF867C}">
                  <a14:compatExt spid="_x0000_s31972"/>
                </a:ext>
                <a:ext uri="{FF2B5EF4-FFF2-40B4-BE49-F238E27FC236}">
                  <a16:creationId xmlns:a16="http://schemas.microsoft.com/office/drawing/2014/main" id="{00000000-0008-0000-0000-0000E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24917</xdr:colOff>
      <xdr:row>61</xdr:row>
      <xdr:rowOff>103268</xdr:rowOff>
    </xdr:from>
    <xdr:ext cx="1350819" cy="209032"/>
    <xdr:sp macro="" textlink="">
      <xdr:nvSpPr>
        <xdr:cNvPr id="31813" name="テキスト ボックス 31812">
          <a:extLst>
            <a:ext uri="{FF2B5EF4-FFF2-40B4-BE49-F238E27FC236}">
              <a16:creationId xmlns:a16="http://schemas.microsoft.com/office/drawing/2014/main" id="{BA308262-D032-4EAE-9CDD-3A7F831A5579}"/>
            </a:ext>
          </a:extLst>
        </xdr:cNvPr>
        <xdr:cNvSpPr txBox="1"/>
      </xdr:nvSpPr>
      <xdr:spPr>
        <a:xfrm>
          <a:off x="5656251" y="22345430"/>
          <a:ext cx="1350819"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700" b="0">
              <a:solidFill>
                <a:sysClr val="windowText" lastClr="000000"/>
              </a:solidFill>
            </a:rPr>
            <a:t>→②③④⑥の記入は不要</a:t>
          </a:r>
        </a:p>
      </xdr:txBody>
    </xdr:sp>
    <xdr:clientData/>
  </xdr:oneCellAnchor>
  <mc:AlternateContent xmlns:mc="http://schemas.openxmlformats.org/markup-compatibility/2006">
    <mc:Choice xmlns:a14="http://schemas.microsoft.com/office/drawing/2010/main" Requires="a14">
      <xdr:twoCellAnchor editAs="oneCell">
        <xdr:from>
          <xdr:col>6</xdr:col>
          <xdr:colOff>133350</xdr:colOff>
          <xdr:row>61</xdr:row>
          <xdr:rowOff>9525</xdr:rowOff>
        </xdr:from>
        <xdr:to>
          <xdr:col>9</xdr:col>
          <xdr:colOff>1162050</xdr:colOff>
          <xdr:row>61</xdr:row>
          <xdr:rowOff>390525</xdr:rowOff>
        </xdr:to>
        <xdr:sp macro="" textlink="">
          <xdr:nvSpPr>
            <xdr:cNvPr id="31975" name="Group Box 231" hidden="1">
              <a:extLst>
                <a:ext uri="{63B3BB69-23CF-44E3-9099-C40C66FF867C}">
                  <a14:compatExt spid="_x0000_s31975"/>
                </a:ext>
                <a:ext uri="{FF2B5EF4-FFF2-40B4-BE49-F238E27FC236}">
                  <a16:creationId xmlns:a16="http://schemas.microsoft.com/office/drawing/2014/main" id="{00000000-0008-0000-0000-0000E7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xdr:twoCellAnchor>
    <xdr:from>
      <xdr:col>5</xdr:col>
      <xdr:colOff>991384</xdr:colOff>
      <xdr:row>62</xdr:row>
      <xdr:rowOff>50219</xdr:rowOff>
    </xdr:from>
    <xdr:to>
      <xdr:col>6</xdr:col>
      <xdr:colOff>46822</xdr:colOff>
      <xdr:row>62</xdr:row>
      <xdr:rowOff>421798</xdr:rowOff>
    </xdr:to>
    <xdr:sp macro="" textlink="">
      <xdr:nvSpPr>
        <xdr:cNvPr id="31814" name="テキスト ボックス 31813">
          <a:extLst>
            <a:ext uri="{FF2B5EF4-FFF2-40B4-BE49-F238E27FC236}">
              <a16:creationId xmlns:a16="http://schemas.microsoft.com/office/drawing/2014/main" id="{A44DAF69-81C0-4B1E-8786-7F72E1A13FED}"/>
            </a:ext>
          </a:extLst>
        </xdr:cNvPr>
        <xdr:cNvSpPr txBox="1"/>
      </xdr:nvSpPr>
      <xdr:spPr>
        <a:xfrm>
          <a:off x="3649374" y="23090422"/>
          <a:ext cx="542110" cy="3715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a:t>
          </a:r>
          <a:endParaRPr kumimoji="1" lang="en-US" altLang="ja-JP" sz="1100"/>
        </a:p>
      </xdr:txBody>
    </xdr:sp>
    <xdr:clientData/>
  </xdr:twoCellAnchor>
  <xdr:twoCellAnchor>
    <xdr:from>
      <xdr:col>4</xdr:col>
      <xdr:colOff>58315</xdr:colOff>
      <xdr:row>62</xdr:row>
      <xdr:rowOff>7620</xdr:rowOff>
    </xdr:from>
    <xdr:to>
      <xdr:col>5</xdr:col>
      <xdr:colOff>1428750</xdr:colOff>
      <xdr:row>62</xdr:row>
      <xdr:rowOff>207818</xdr:rowOff>
    </xdr:to>
    <xdr:sp macro="" textlink="">
      <xdr:nvSpPr>
        <xdr:cNvPr id="31815" name="テキスト ボックス 31814">
          <a:extLst>
            <a:ext uri="{FF2B5EF4-FFF2-40B4-BE49-F238E27FC236}">
              <a16:creationId xmlns:a16="http://schemas.microsoft.com/office/drawing/2014/main" id="{992406F0-F4FE-41F6-A3E1-4733616E5ECE}"/>
            </a:ext>
          </a:extLst>
        </xdr:cNvPr>
        <xdr:cNvSpPr txBox="1"/>
      </xdr:nvSpPr>
      <xdr:spPr>
        <a:xfrm>
          <a:off x="1833429" y="21057870"/>
          <a:ext cx="2322935" cy="2001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700" b="0">
              <a:solidFill>
                <a:schemeClr val="tx1"/>
              </a:solidFill>
            </a:rPr>
            <a:t>（本年５月から７月の平均）（小数点以下切り捨て）</a:t>
          </a:r>
          <a:endParaRPr kumimoji="1" lang="en-US" altLang="ja-JP" sz="700" b="0">
            <a:solidFill>
              <a:schemeClr val="tx1"/>
            </a:solidFill>
          </a:endParaRPr>
        </a:p>
      </xdr:txBody>
    </xdr:sp>
    <xdr:clientData/>
  </xdr:twoCellAnchor>
  <xdr:twoCellAnchor>
    <xdr:from>
      <xdr:col>7</xdr:col>
      <xdr:colOff>1171841</xdr:colOff>
      <xdr:row>62</xdr:row>
      <xdr:rowOff>157131</xdr:rowOff>
    </xdr:from>
    <xdr:to>
      <xdr:col>8</xdr:col>
      <xdr:colOff>43746</xdr:colOff>
      <xdr:row>63</xdr:row>
      <xdr:rowOff>81618</xdr:rowOff>
    </xdr:to>
    <xdr:sp macro="" textlink="">
      <xdr:nvSpPr>
        <xdr:cNvPr id="31819" name="テキスト ボックス 31818">
          <a:extLst>
            <a:ext uri="{FF2B5EF4-FFF2-40B4-BE49-F238E27FC236}">
              <a16:creationId xmlns:a16="http://schemas.microsoft.com/office/drawing/2014/main" id="{35815BC0-F678-4695-93EC-5D655C543A35}"/>
            </a:ext>
          </a:extLst>
        </xdr:cNvPr>
        <xdr:cNvSpPr txBox="1"/>
      </xdr:nvSpPr>
      <xdr:spPr>
        <a:xfrm>
          <a:off x="6803175" y="23197334"/>
          <a:ext cx="358578" cy="3749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回</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7</xdr:col>
          <xdr:colOff>457200</xdr:colOff>
          <xdr:row>44</xdr:row>
          <xdr:rowOff>381000</xdr:rowOff>
        </xdr:from>
        <xdr:to>
          <xdr:col>7</xdr:col>
          <xdr:colOff>695325</xdr:colOff>
          <xdr:row>45</xdr:row>
          <xdr:rowOff>38100</xdr:rowOff>
        </xdr:to>
        <xdr:sp macro="" textlink="">
          <xdr:nvSpPr>
            <xdr:cNvPr id="31982" name="Option Button 238" hidden="1">
              <a:extLst>
                <a:ext uri="{63B3BB69-23CF-44E3-9099-C40C66FF867C}">
                  <a14:compatExt spid="_x0000_s31982"/>
                </a:ext>
                <a:ext uri="{FF2B5EF4-FFF2-40B4-BE49-F238E27FC236}">
                  <a16:creationId xmlns:a16="http://schemas.microsoft.com/office/drawing/2014/main" id="{00000000-0008-0000-0000-0000E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0</xdr:rowOff>
        </xdr:from>
        <xdr:to>
          <xdr:col>6</xdr:col>
          <xdr:colOff>657225</xdr:colOff>
          <xdr:row>65</xdr:row>
          <xdr:rowOff>247650</xdr:rowOff>
        </xdr:to>
        <xdr:sp macro="" textlink="">
          <xdr:nvSpPr>
            <xdr:cNvPr id="31983" name="Check Box 239" hidden="1">
              <a:extLst>
                <a:ext uri="{63B3BB69-23CF-44E3-9099-C40C66FF867C}">
                  <a14:compatExt spid="_x0000_s31983"/>
                </a:ext>
                <a:ext uri="{FF2B5EF4-FFF2-40B4-BE49-F238E27FC236}">
                  <a16:creationId xmlns:a16="http://schemas.microsoft.com/office/drawing/2014/main" id="{00000000-0008-0000-0000-0000E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体重計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142875</xdr:rowOff>
        </xdr:from>
        <xdr:to>
          <xdr:col>7</xdr:col>
          <xdr:colOff>1362075</xdr:colOff>
          <xdr:row>66</xdr:row>
          <xdr:rowOff>0</xdr:rowOff>
        </xdr:to>
        <xdr:sp macro="" textlink="">
          <xdr:nvSpPr>
            <xdr:cNvPr id="31984" name="Check Box 240" hidden="1">
              <a:extLst>
                <a:ext uri="{63B3BB69-23CF-44E3-9099-C40C66FF867C}">
                  <a14:compatExt spid="_x0000_s31984"/>
                </a:ext>
                <a:ext uri="{FF2B5EF4-FFF2-40B4-BE49-F238E27FC236}">
                  <a16:creationId xmlns:a16="http://schemas.microsoft.com/office/drawing/2014/main" id="{00000000-0008-0000-0000-0000F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血中酸素飽和度測定機（パルスオキシメーター）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847725</xdr:colOff>
          <xdr:row>65</xdr:row>
          <xdr:rowOff>9525</xdr:rowOff>
        </xdr:from>
        <xdr:to>
          <xdr:col>9</xdr:col>
          <xdr:colOff>495300</xdr:colOff>
          <xdr:row>65</xdr:row>
          <xdr:rowOff>257175</xdr:rowOff>
        </xdr:to>
        <xdr:sp macro="" textlink="">
          <xdr:nvSpPr>
            <xdr:cNvPr id="31985" name="Check Box 241" hidden="1">
              <a:extLst>
                <a:ext uri="{63B3BB69-23CF-44E3-9099-C40C66FF867C}">
                  <a14:compatExt spid="_x0000_s31985"/>
                </a:ext>
                <a:ext uri="{FF2B5EF4-FFF2-40B4-BE49-F238E27FC236}">
                  <a16:creationId xmlns:a16="http://schemas.microsoft.com/office/drawing/2014/main" id="{00000000-0008-0000-0000-0000F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体組成計（体脂肪率、BMI等を含むもの）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695325</xdr:colOff>
          <xdr:row>65</xdr:row>
          <xdr:rowOff>0</xdr:rowOff>
        </xdr:from>
        <xdr:to>
          <xdr:col>6</xdr:col>
          <xdr:colOff>1352550</xdr:colOff>
          <xdr:row>65</xdr:row>
          <xdr:rowOff>247650</xdr:rowOff>
        </xdr:to>
        <xdr:sp macro="" textlink="">
          <xdr:nvSpPr>
            <xdr:cNvPr id="31986" name="Check Box 242" hidden="1">
              <a:extLst>
                <a:ext uri="{63B3BB69-23CF-44E3-9099-C40C66FF867C}">
                  <a14:compatExt spid="_x0000_s31986"/>
                </a:ext>
                <a:ext uri="{FF2B5EF4-FFF2-40B4-BE49-F238E27FC236}">
                  <a16:creationId xmlns:a16="http://schemas.microsoft.com/office/drawing/2014/main" id="{00000000-0008-0000-0000-0000F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体温計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1400175</xdr:colOff>
          <xdr:row>65</xdr:row>
          <xdr:rowOff>0</xdr:rowOff>
        </xdr:from>
        <xdr:to>
          <xdr:col>7</xdr:col>
          <xdr:colOff>781050</xdr:colOff>
          <xdr:row>65</xdr:row>
          <xdr:rowOff>247650</xdr:rowOff>
        </xdr:to>
        <xdr:sp macro="" textlink="">
          <xdr:nvSpPr>
            <xdr:cNvPr id="31987" name="Check Box 243" hidden="1">
              <a:extLst>
                <a:ext uri="{63B3BB69-23CF-44E3-9099-C40C66FF867C}">
                  <a14:compatExt spid="_x0000_s31987"/>
                </a:ext>
                <a:ext uri="{FF2B5EF4-FFF2-40B4-BE49-F238E27FC236}">
                  <a16:creationId xmlns:a16="http://schemas.microsoft.com/office/drawing/2014/main" id="{00000000-0008-0000-0000-0000F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血圧測定器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65</xdr:row>
          <xdr:rowOff>161925</xdr:rowOff>
        </xdr:from>
        <xdr:to>
          <xdr:col>8</xdr:col>
          <xdr:colOff>781050</xdr:colOff>
          <xdr:row>66</xdr:row>
          <xdr:rowOff>9525</xdr:rowOff>
        </xdr:to>
        <xdr:sp macro="" textlink="">
          <xdr:nvSpPr>
            <xdr:cNvPr id="31988" name="Check Box 244" hidden="1">
              <a:extLst>
                <a:ext uri="{63B3BB69-23CF-44E3-9099-C40C66FF867C}">
                  <a14:compatExt spid="_x0000_s31988"/>
                </a:ext>
                <a:ext uri="{FF2B5EF4-FFF2-40B4-BE49-F238E27FC236}">
                  <a16:creationId xmlns:a16="http://schemas.microsoft.com/office/drawing/2014/main" id="{00000000-0008-0000-0000-0000F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握力計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771525</xdr:colOff>
          <xdr:row>65</xdr:row>
          <xdr:rowOff>152400</xdr:rowOff>
        </xdr:from>
        <xdr:to>
          <xdr:col>9</xdr:col>
          <xdr:colOff>285750</xdr:colOff>
          <xdr:row>66</xdr:row>
          <xdr:rowOff>0</xdr:rowOff>
        </xdr:to>
        <xdr:sp macro="" textlink="">
          <xdr:nvSpPr>
            <xdr:cNvPr id="31989" name="Check Box 245" hidden="1">
              <a:extLst>
                <a:ext uri="{63B3BB69-23CF-44E3-9099-C40C66FF867C}">
                  <a14:compatExt spid="_x0000_s31989"/>
                </a:ext>
                <a:ext uri="{FF2B5EF4-FFF2-40B4-BE49-F238E27FC236}">
                  <a16:creationId xmlns:a16="http://schemas.microsoft.com/office/drawing/2014/main" id="{00000000-0008-0000-0000-0000F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骨密度測定機 </a:t>
              </a:r>
            </a:p>
          </xdr:txBody>
        </xdr:sp>
        <xdr:clientData/>
      </xdr:twoCellAnchor>
    </mc:Choice>
    <mc:Fallback/>
  </mc:AlternateContent>
  <xdr:twoCellAnchor>
    <xdr:from>
      <xdr:col>7</xdr:col>
      <xdr:colOff>1177163</xdr:colOff>
      <xdr:row>67</xdr:row>
      <xdr:rowOff>269875</xdr:rowOff>
    </xdr:from>
    <xdr:to>
      <xdr:col>8</xdr:col>
      <xdr:colOff>150257</xdr:colOff>
      <xdr:row>69</xdr:row>
      <xdr:rowOff>272638</xdr:rowOff>
    </xdr:to>
    <xdr:sp macro="" textlink="">
      <xdr:nvSpPr>
        <xdr:cNvPr id="59" name="テキスト ボックス 58">
          <a:extLst>
            <a:ext uri="{FF2B5EF4-FFF2-40B4-BE49-F238E27FC236}">
              <a16:creationId xmlns:a16="http://schemas.microsoft.com/office/drawing/2014/main" id="{46FE9D43-305A-4732-AE16-24E21E89E8D5}"/>
            </a:ext>
          </a:extLst>
        </xdr:cNvPr>
        <xdr:cNvSpPr txBox="1"/>
      </xdr:nvSpPr>
      <xdr:spPr>
        <a:xfrm>
          <a:off x="6876288" y="23320375"/>
          <a:ext cx="457407" cy="9711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67</xdr:row>
      <xdr:rowOff>246063</xdr:rowOff>
    </xdr:from>
    <xdr:to>
      <xdr:col>10</xdr:col>
      <xdr:colOff>26679</xdr:colOff>
      <xdr:row>69</xdr:row>
      <xdr:rowOff>306493</xdr:rowOff>
    </xdr:to>
    <xdr:sp macro="" textlink="">
      <xdr:nvSpPr>
        <xdr:cNvPr id="60" name="テキスト ボックス 59">
          <a:extLst>
            <a:ext uri="{FF2B5EF4-FFF2-40B4-BE49-F238E27FC236}">
              <a16:creationId xmlns:a16="http://schemas.microsoft.com/office/drawing/2014/main" id="{71DAA38E-F23D-4D15-92DD-08A43EFE8B69}"/>
            </a:ext>
          </a:extLst>
        </xdr:cNvPr>
        <xdr:cNvSpPr txBox="1"/>
      </xdr:nvSpPr>
      <xdr:spPr>
        <a:xfrm>
          <a:off x="9855446" y="23296563"/>
          <a:ext cx="458233" cy="10288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68</xdr:row>
      <xdr:rowOff>254001</xdr:rowOff>
    </xdr:from>
    <xdr:to>
      <xdr:col>8</xdr:col>
      <xdr:colOff>150257</xdr:colOff>
      <xdr:row>70</xdr:row>
      <xdr:rowOff>136448</xdr:rowOff>
    </xdr:to>
    <xdr:sp macro="" textlink="">
      <xdr:nvSpPr>
        <xdr:cNvPr id="31822" name="テキスト ボックス 31821">
          <a:extLst>
            <a:ext uri="{FF2B5EF4-FFF2-40B4-BE49-F238E27FC236}">
              <a16:creationId xmlns:a16="http://schemas.microsoft.com/office/drawing/2014/main" id="{EA00AFAF-43B8-4CB0-99FD-4CFDEA12ACD6}"/>
            </a:ext>
          </a:extLst>
        </xdr:cNvPr>
        <xdr:cNvSpPr txBox="1"/>
      </xdr:nvSpPr>
      <xdr:spPr>
        <a:xfrm>
          <a:off x="6876288" y="23860126"/>
          <a:ext cx="457407" cy="8349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68</xdr:row>
      <xdr:rowOff>298679</xdr:rowOff>
    </xdr:from>
    <xdr:to>
      <xdr:col>10</xdr:col>
      <xdr:colOff>26679</xdr:colOff>
      <xdr:row>70</xdr:row>
      <xdr:rowOff>103459</xdr:rowOff>
    </xdr:to>
    <xdr:sp macro="" textlink="">
      <xdr:nvSpPr>
        <xdr:cNvPr id="31823" name="テキスト ボックス 31822">
          <a:extLst>
            <a:ext uri="{FF2B5EF4-FFF2-40B4-BE49-F238E27FC236}">
              <a16:creationId xmlns:a16="http://schemas.microsoft.com/office/drawing/2014/main" id="{6783FD6D-326A-4232-9473-D24A38C3BD0A}"/>
            </a:ext>
          </a:extLst>
        </xdr:cNvPr>
        <xdr:cNvSpPr txBox="1"/>
      </xdr:nvSpPr>
      <xdr:spPr>
        <a:xfrm>
          <a:off x="9855446" y="23904804"/>
          <a:ext cx="458233" cy="757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l"/>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69</xdr:row>
      <xdr:rowOff>433391</xdr:rowOff>
    </xdr:from>
    <xdr:to>
      <xdr:col>8</xdr:col>
      <xdr:colOff>150257</xdr:colOff>
      <xdr:row>71</xdr:row>
      <xdr:rowOff>0</xdr:rowOff>
    </xdr:to>
    <xdr:sp macro="" textlink="">
      <xdr:nvSpPr>
        <xdr:cNvPr id="31824" name="テキスト ボックス 31823">
          <a:extLst>
            <a:ext uri="{FF2B5EF4-FFF2-40B4-BE49-F238E27FC236}">
              <a16:creationId xmlns:a16="http://schemas.microsoft.com/office/drawing/2014/main" id="{A3E5ED21-0293-4E00-BAA5-0ECB0471D67D}"/>
            </a:ext>
          </a:extLst>
        </xdr:cNvPr>
        <xdr:cNvSpPr txBox="1"/>
      </xdr:nvSpPr>
      <xdr:spPr>
        <a:xfrm>
          <a:off x="6834185" y="32023261"/>
          <a:ext cx="455681" cy="560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1194438</xdr:colOff>
      <xdr:row>70</xdr:row>
      <xdr:rowOff>31539</xdr:rowOff>
    </xdr:from>
    <xdr:to>
      <xdr:col>10</xdr:col>
      <xdr:colOff>51688</xdr:colOff>
      <xdr:row>71</xdr:row>
      <xdr:rowOff>0</xdr:rowOff>
    </xdr:to>
    <xdr:sp macro="" textlink="">
      <xdr:nvSpPr>
        <xdr:cNvPr id="31825" name="テキスト ボックス 31824">
          <a:extLst>
            <a:ext uri="{FF2B5EF4-FFF2-40B4-BE49-F238E27FC236}">
              <a16:creationId xmlns:a16="http://schemas.microsoft.com/office/drawing/2014/main" id="{9BB93E76-0E07-4C09-8298-EA2ACD4FC65C}"/>
            </a:ext>
          </a:extLst>
        </xdr:cNvPr>
        <xdr:cNvSpPr txBox="1"/>
      </xdr:nvSpPr>
      <xdr:spPr>
        <a:xfrm>
          <a:off x="9816634" y="32060387"/>
          <a:ext cx="455793" cy="5233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割</a:t>
          </a:r>
          <a:endParaRPr kumimoji="1" lang="en-US" altLang="ja-JP" sz="1100">
            <a:solidFill>
              <a:schemeClr val="tx1"/>
            </a:solidFill>
          </a:endParaRPr>
        </a:p>
      </xdr:txBody>
    </xdr:sp>
    <xdr:clientData/>
  </xdr:twoCellAnchor>
  <xdr:twoCellAnchor>
    <xdr:from>
      <xdr:col>4</xdr:col>
      <xdr:colOff>173182</xdr:colOff>
      <xdr:row>70</xdr:row>
      <xdr:rowOff>476250</xdr:rowOff>
    </xdr:from>
    <xdr:to>
      <xdr:col>5</xdr:col>
      <xdr:colOff>1414962</xdr:colOff>
      <xdr:row>70</xdr:row>
      <xdr:rowOff>672454</xdr:rowOff>
    </xdr:to>
    <xdr:sp macro="" textlink="">
      <xdr:nvSpPr>
        <xdr:cNvPr id="31826" name="テキスト ボックス 31825">
          <a:extLst>
            <a:ext uri="{FF2B5EF4-FFF2-40B4-BE49-F238E27FC236}">
              <a16:creationId xmlns:a16="http://schemas.microsoft.com/office/drawing/2014/main" id="{810D425C-2B37-4EB4-8E42-FEEECFB41B4B}"/>
            </a:ext>
          </a:extLst>
        </xdr:cNvPr>
        <xdr:cNvSpPr txBox="1"/>
      </xdr:nvSpPr>
      <xdr:spPr>
        <a:xfrm>
          <a:off x="1948296" y="25189295"/>
          <a:ext cx="2194280" cy="1962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xdr:twoCellAnchor>
    <xdr:from>
      <xdr:col>5</xdr:col>
      <xdr:colOff>1177163</xdr:colOff>
      <xdr:row>71</xdr:row>
      <xdr:rowOff>0</xdr:rowOff>
    </xdr:from>
    <xdr:to>
      <xdr:col>6</xdr:col>
      <xdr:colOff>150257</xdr:colOff>
      <xdr:row>72</xdr:row>
      <xdr:rowOff>0</xdr:rowOff>
    </xdr:to>
    <xdr:sp macro="" textlink="">
      <xdr:nvSpPr>
        <xdr:cNvPr id="31830" name="テキスト ボックス 31829">
          <a:extLst>
            <a:ext uri="{FF2B5EF4-FFF2-40B4-BE49-F238E27FC236}">
              <a16:creationId xmlns:a16="http://schemas.microsoft.com/office/drawing/2014/main" id="{670BF46F-62F1-40E5-A425-4C841FFD282D}"/>
            </a:ext>
          </a:extLst>
        </xdr:cNvPr>
        <xdr:cNvSpPr txBox="1"/>
      </xdr:nvSpPr>
      <xdr:spPr>
        <a:xfrm>
          <a:off x="5321825" y="25307027"/>
          <a:ext cx="459766" cy="711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31839" name="テキスト ボックス 31838">
          <a:extLst>
            <a:ext uri="{FF2B5EF4-FFF2-40B4-BE49-F238E27FC236}">
              <a16:creationId xmlns:a16="http://schemas.microsoft.com/office/drawing/2014/main" id="{4F7479C2-A582-4501-842B-C5622C3F3484}"/>
            </a:ext>
          </a:extLst>
        </xdr:cNvPr>
        <xdr:cNvSpPr txBox="1"/>
      </xdr:nvSpPr>
      <xdr:spPr>
        <a:xfrm>
          <a:off x="3835153" y="25307027"/>
          <a:ext cx="459766" cy="711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31906" name="テキスト ボックス 31905">
          <a:extLst>
            <a:ext uri="{FF2B5EF4-FFF2-40B4-BE49-F238E27FC236}">
              <a16:creationId xmlns:a16="http://schemas.microsoft.com/office/drawing/2014/main" id="{44D46F1D-88FB-4FD9-ACF2-08B9452135C7}"/>
            </a:ext>
          </a:extLst>
        </xdr:cNvPr>
        <xdr:cNvSpPr txBox="1"/>
      </xdr:nvSpPr>
      <xdr:spPr>
        <a:xfrm>
          <a:off x="6834185" y="32583783"/>
          <a:ext cx="455681" cy="438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3</xdr:col>
          <xdr:colOff>257175</xdr:colOff>
          <xdr:row>70</xdr:row>
          <xdr:rowOff>619125</xdr:rowOff>
        </xdr:from>
        <xdr:to>
          <xdr:col>4</xdr:col>
          <xdr:colOff>323850</xdr:colOff>
          <xdr:row>71</xdr:row>
          <xdr:rowOff>342900</xdr:rowOff>
        </xdr:to>
        <xdr:sp macro="" textlink="">
          <xdr:nvSpPr>
            <xdr:cNvPr id="31990" name="Check Box 246" descr="算定&#10;（２４時間開局）&#10;している" hidden="1">
              <a:extLst>
                <a:ext uri="{63B3BB69-23CF-44E3-9099-C40C66FF867C}">
                  <a14:compatExt spid="_x0000_s31990"/>
                </a:ext>
                <a:ext uri="{FF2B5EF4-FFF2-40B4-BE49-F238E27FC236}">
                  <a16:creationId xmlns:a16="http://schemas.microsoft.com/office/drawing/2014/main" id="{00000000-0008-0000-0000-0000F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311727</xdr:colOff>
      <xdr:row>69</xdr:row>
      <xdr:rowOff>138545</xdr:rowOff>
    </xdr:from>
    <xdr:to>
      <xdr:col>5</xdr:col>
      <xdr:colOff>1413698</xdr:colOff>
      <xdr:row>69</xdr:row>
      <xdr:rowOff>313277</xdr:rowOff>
    </xdr:to>
    <xdr:sp macro="" textlink="">
      <xdr:nvSpPr>
        <xdr:cNvPr id="2" name="テキスト ボックス 1">
          <a:extLst>
            <a:ext uri="{FF2B5EF4-FFF2-40B4-BE49-F238E27FC236}">
              <a16:creationId xmlns:a16="http://schemas.microsoft.com/office/drawing/2014/main" id="{77D71F97-2768-48EB-9177-C9EFA7CB956F}"/>
            </a:ext>
          </a:extLst>
        </xdr:cNvPr>
        <xdr:cNvSpPr txBox="1"/>
      </xdr:nvSpPr>
      <xdr:spPr>
        <a:xfrm>
          <a:off x="2086841" y="24306068"/>
          <a:ext cx="2054471" cy="174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78</xdr:row>
          <xdr:rowOff>38100</xdr:rowOff>
        </xdr:from>
        <xdr:to>
          <xdr:col>9</xdr:col>
          <xdr:colOff>1047750</xdr:colOff>
          <xdr:row>78</xdr:row>
          <xdr:rowOff>400050</xdr:rowOff>
        </xdr:to>
        <xdr:sp macro="" textlink="">
          <xdr:nvSpPr>
            <xdr:cNvPr id="31994" name="Group Box 250" hidden="1">
              <a:extLst>
                <a:ext uri="{63B3BB69-23CF-44E3-9099-C40C66FF867C}">
                  <a14:compatExt spid="_x0000_s31994"/>
                </a:ext>
                <a:ext uri="{FF2B5EF4-FFF2-40B4-BE49-F238E27FC236}">
                  <a16:creationId xmlns:a16="http://schemas.microsoft.com/office/drawing/2014/main" id="{00000000-0008-0000-0000-0000F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xdr:oneCellAnchor>
    <xdr:from>
      <xdr:col>5</xdr:col>
      <xdr:colOff>1104367</xdr:colOff>
      <xdr:row>52</xdr:row>
      <xdr:rowOff>346364</xdr:rowOff>
    </xdr:from>
    <xdr:ext cx="424961" cy="293683"/>
    <xdr:sp macro="" textlink="">
      <xdr:nvSpPr>
        <xdr:cNvPr id="9" name="テキスト ボックス 8">
          <a:extLst>
            <a:ext uri="{FF2B5EF4-FFF2-40B4-BE49-F238E27FC236}">
              <a16:creationId xmlns:a16="http://schemas.microsoft.com/office/drawing/2014/main" id="{05774DCB-FA15-46C7-BF94-FF60C44E96A3}"/>
            </a:ext>
          </a:extLst>
        </xdr:cNvPr>
        <xdr:cNvSpPr txBox="1"/>
      </xdr:nvSpPr>
      <xdr:spPr>
        <a:xfrm>
          <a:off x="3831981" y="17569296"/>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xdr:oneCellAnchor>
    <xdr:from>
      <xdr:col>7</xdr:col>
      <xdr:colOff>1104900</xdr:colOff>
      <xdr:row>52</xdr:row>
      <xdr:rowOff>372206</xdr:rowOff>
    </xdr:from>
    <xdr:ext cx="424961" cy="293683"/>
    <xdr:sp macro="" textlink="">
      <xdr:nvSpPr>
        <xdr:cNvPr id="12" name="テキスト ボックス 11">
          <a:extLst>
            <a:ext uri="{FF2B5EF4-FFF2-40B4-BE49-F238E27FC236}">
              <a16:creationId xmlns:a16="http://schemas.microsoft.com/office/drawing/2014/main" id="{47FBA188-5F60-4FB2-86FC-725759E7EAC6}"/>
            </a:ext>
          </a:extLst>
        </xdr:cNvPr>
        <xdr:cNvSpPr txBox="1"/>
      </xdr:nvSpPr>
      <xdr:spPr>
        <a:xfrm>
          <a:off x="6746631" y="26946956"/>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304800</xdr:colOff>
          <xdr:row>52</xdr:row>
          <xdr:rowOff>200025</xdr:rowOff>
        </xdr:from>
        <xdr:to>
          <xdr:col>9</xdr:col>
          <xdr:colOff>552450</xdr:colOff>
          <xdr:row>52</xdr:row>
          <xdr:rowOff>447675</xdr:rowOff>
        </xdr:to>
        <xdr:sp macro="" textlink="">
          <xdr:nvSpPr>
            <xdr:cNvPr id="32007" name="Option Button 263" hidden="1">
              <a:extLst>
                <a:ext uri="{63B3BB69-23CF-44E3-9099-C40C66FF867C}">
                  <a14:compatExt spid="_x0000_s32007"/>
                </a:ext>
                <a:ext uri="{FF2B5EF4-FFF2-40B4-BE49-F238E27FC236}">
                  <a16:creationId xmlns:a16="http://schemas.microsoft.com/office/drawing/2014/main" id="{00000000-0008-0000-0000-000007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72</xdr:row>
          <xdr:rowOff>66675</xdr:rowOff>
        </xdr:from>
        <xdr:to>
          <xdr:col>6</xdr:col>
          <xdr:colOff>742950</xdr:colOff>
          <xdr:row>72</xdr:row>
          <xdr:rowOff>314325</xdr:rowOff>
        </xdr:to>
        <xdr:sp macro="" textlink="">
          <xdr:nvSpPr>
            <xdr:cNvPr id="32008" name="Option Button 264" hidden="1">
              <a:extLst>
                <a:ext uri="{63B3BB69-23CF-44E3-9099-C40C66FF867C}">
                  <a14:compatExt spid="_x0000_s32008"/>
                </a:ext>
                <a:ext uri="{FF2B5EF4-FFF2-40B4-BE49-F238E27FC236}">
                  <a16:creationId xmlns:a16="http://schemas.microsoft.com/office/drawing/2014/main" id="{00000000-0008-0000-0000-000008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476250</xdr:colOff>
          <xdr:row>72</xdr:row>
          <xdr:rowOff>66675</xdr:rowOff>
        </xdr:from>
        <xdr:to>
          <xdr:col>8</xdr:col>
          <xdr:colOff>714375</xdr:colOff>
          <xdr:row>72</xdr:row>
          <xdr:rowOff>314325</xdr:rowOff>
        </xdr:to>
        <xdr:sp macro="" textlink="">
          <xdr:nvSpPr>
            <xdr:cNvPr id="32009" name="Option Button 265" hidden="1">
              <a:extLst>
                <a:ext uri="{63B3BB69-23CF-44E3-9099-C40C66FF867C}">
                  <a14:compatExt spid="_x0000_s32009"/>
                </a:ext>
                <a:ext uri="{FF2B5EF4-FFF2-40B4-BE49-F238E27FC236}">
                  <a16:creationId xmlns:a16="http://schemas.microsoft.com/office/drawing/2014/main" id="{00000000-0008-0000-0000-000009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72</xdr:row>
          <xdr:rowOff>19050</xdr:rowOff>
        </xdr:from>
        <xdr:to>
          <xdr:col>9</xdr:col>
          <xdr:colOff>752475</xdr:colOff>
          <xdr:row>72</xdr:row>
          <xdr:rowOff>361950</xdr:rowOff>
        </xdr:to>
        <xdr:sp macro="" textlink="">
          <xdr:nvSpPr>
            <xdr:cNvPr id="32010" name="Group Box 266" hidden="1">
              <a:extLst>
                <a:ext uri="{63B3BB69-23CF-44E3-9099-C40C66FF867C}">
                  <a14:compatExt spid="_x0000_s32010"/>
                </a:ext>
                <a:ext uri="{FF2B5EF4-FFF2-40B4-BE49-F238E27FC236}">
                  <a16:creationId xmlns:a16="http://schemas.microsoft.com/office/drawing/2014/main" id="{00000000-0008-0000-0000-00000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xdr:oneCellAnchor>
    <xdr:from>
      <xdr:col>5</xdr:col>
      <xdr:colOff>139212</xdr:colOff>
      <xdr:row>51</xdr:row>
      <xdr:rowOff>359021</xdr:rowOff>
    </xdr:from>
    <xdr:ext cx="1289538" cy="293683"/>
    <xdr:sp macro="" textlink="">
      <xdr:nvSpPr>
        <xdr:cNvPr id="20" name="テキスト ボックス 12">
          <a:extLst>
            <a:ext uri="{FF2B5EF4-FFF2-40B4-BE49-F238E27FC236}">
              <a16:creationId xmlns:a16="http://schemas.microsoft.com/office/drawing/2014/main" id="{7EFEBB51-BC9D-4566-AEEA-55D2B1C0195C}"/>
            </a:ext>
          </a:extLst>
        </xdr:cNvPr>
        <xdr:cNvSpPr txBox="1"/>
      </xdr:nvSpPr>
      <xdr:spPr>
        <a:xfrm>
          <a:off x="2806212" y="2771042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7</xdr:col>
      <xdr:colOff>196361</xdr:colOff>
      <xdr:row>51</xdr:row>
      <xdr:rowOff>350227</xdr:rowOff>
    </xdr:from>
    <xdr:ext cx="1289538" cy="293683"/>
    <xdr:sp macro="" textlink="">
      <xdr:nvSpPr>
        <xdr:cNvPr id="18" name="テキスト ボックス 17">
          <a:extLst>
            <a:ext uri="{FF2B5EF4-FFF2-40B4-BE49-F238E27FC236}">
              <a16:creationId xmlns:a16="http://schemas.microsoft.com/office/drawing/2014/main" id="{C9C5B360-81CD-445C-A88B-4F61E865D6DD}"/>
            </a:ext>
          </a:extLst>
        </xdr:cNvPr>
        <xdr:cNvSpPr txBox="1"/>
      </xdr:nvSpPr>
      <xdr:spPr>
        <a:xfrm>
          <a:off x="5838092" y="2770163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9</xdr:col>
      <xdr:colOff>329710</xdr:colOff>
      <xdr:row>51</xdr:row>
      <xdr:rowOff>315057</xdr:rowOff>
    </xdr:from>
    <xdr:ext cx="805962" cy="293683"/>
    <xdr:sp macro="" textlink="">
      <xdr:nvSpPr>
        <xdr:cNvPr id="19" name="テキスト ボックス 18">
          <a:extLst>
            <a:ext uri="{FF2B5EF4-FFF2-40B4-BE49-F238E27FC236}">
              <a16:creationId xmlns:a16="http://schemas.microsoft.com/office/drawing/2014/main" id="{691DC3F2-B7FB-4CC8-9861-854755EA9B3E}"/>
            </a:ext>
          </a:extLst>
        </xdr:cNvPr>
        <xdr:cNvSpPr txBox="1"/>
      </xdr:nvSpPr>
      <xdr:spPr>
        <a:xfrm>
          <a:off x="8946172" y="27666461"/>
          <a:ext cx="805962"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（該当のみ回答）</a:t>
          </a:r>
          <a:endParaRPr kumimoji="1" lang="en-US" altLang="ja-JP" sz="700">
            <a:solidFill>
              <a:schemeClr val="tx1"/>
            </a:solidFill>
          </a:endParaRPr>
        </a:p>
      </xdr:txBody>
    </xdr:sp>
    <xdr:clientData/>
  </xdr:oneCellAnchor>
  <xdr:oneCellAnchor>
    <xdr:from>
      <xdr:col>5</xdr:col>
      <xdr:colOff>279087</xdr:colOff>
      <xdr:row>56</xdr:row>
      <xdr:rowOff>263769</xdr:rowOff>
    </xdr:from>
    <xdr:ext cx="1158321" cy="293683"/>
    <xdr:sp macro="" textlink="">
      <xdr:nvSpPr>
        <xdr:cNvPr id="25" name="テキスト ボックス 12">
          <a:extLst>
            <a:ext uri="{FF2B5EF4-FFF2-40B4-BE49-F238E27FC236}">
              <a16:creationId xmlns:a16="http://schemas.microsoft.com/office/drawing/2014/main" id="{30E47E68-BDBD-48BB-82FF-CEA9B07FF63E}"/>
            </a:ext>
          </a:extLst>
        </xdr:cNvPr>
        <xdr:cNvSpPr txBox="1"/>
      </xdr:nvSpPr>
      <xdr:spPr>
        <a:xfrm>
          <a:off x="3006701" y="18629701"/>
          <a:ext cx="115832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307731</xdr:colOff>
      <xdr:row>66</xdr:row>
      <xdr:rowOff>168519</xdr:rowOff>
    </xdr:from>
    <xdr:ext cx="1289538" cy="293683"/>
    <xdr:sp macro="" textlink="">
      <xdr:nvSpPr>
        <xdr:cNvPr id="26" name="テキスト ボックス 12">
          <a:extLst>
            <a:ext uri="{FF2B5EF4-FFF2-40B4-BE49-F238E27FC236}">
              <a16:creationId xmlns:a16="http://schemas.microsoft.com/office/drawing/2014/main" id="{0488797B-6C22-468C-8A8D-E117B71917D8}"/>
            </a:ext>
          </a:extLst>
        </xdr:cNvPr>
        <xdr:cNvSpPr txBox="1"/>
      </xdr:nvSpPr>
      <xdr:spPr>
        <a:xfrm>
          <a:off x="2974731" y="2207601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189445</xdr:colOff>
      <xdr:row>74</xdr:row>
      <xdr:rowOff>131275</xdr:rowOff>
    </xdr:from>
    <xdr:ext cx="1199617" cy="293683"/>
    <xdr:sp macro="" textlink="">
      <xdr:nvSpPr>
        <xdr:cNvPr id="28" name="テキスト ボックス 12">
          <a:extLst>
            <a:ext uri="{FF2B5EF4-FFF2-40B4-BE49-F238E27FC236}">
              <a16:creationId xmlns:a16="http://schemas.microsoft.com/office/drawing/2014/main" id="{949D6C75-DCC2-4275-81CB-B322ADB43F3C}"/>
            </a:ext>
          </a:extLst>
        </xdr:cNvPr>
        <xdr:cNvSpPr txBox="1"/>
      </xdr:nvSpPr>
      <xdr:spPr>
        <a:xfrm>
          <a:off x="2919945" y="26848900"/>
          <a:ext cx="1199617"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1285875</xdr:colOff>
          <xdr:row>22</xdr:row>
          <xdr:rowOff>323850</xdr:rowOff>
        </xdr:to>
        <xdr:sp macro="" textlink="">
          <xdr:nvSpPr>
            <xdr:cNvPr id="32035" name="Group Box 291" hidden="1">
              <a:extLst>
                <a:ext uri="{63B3BB69-23CF-44E3-9099-C40C66FF867C}">
                  <a14:compatExt spid="_x0000_s32035"/>
                </a:ext>
                <a:ext uri="{FF2B5EF4-FFF2-40B4-BE49-F238E27FC236}">
                  <a16:creationId xmlns:a16="http://schemas.microsoft.com/office/drawing/2014/main" id="{00000000-0008-0000-0000-00002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32036" name="Group Box 292" hidden="1">
              <a:extLst>
                <a:ext uri="{63B3BB69-23CF-44E3-9099-C40C66FF867C}">
                  <a14:compatExt spid="_x0000_s32036"/>
                </a:ext>
                <a:ext uri="{FF2B5EF4-FFF2-40B4-BE49-F238E27FC236}">
                  <a16:creationId xmlns:a16="http://schemas.microsoft.com/office/drawing/2014/main" id="{00000000-0008-0000-0000-00002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28575</xdr:rowOff>
        </xdr:from>
        <xdr:to>
          <xdr:col>9</xdr:col>
          <xdr:colOff>1285875</xdr:colOff>
          <xdr:row>13</xdr:row>
          <xdr:rowOff>0</xdr:rowOff>
        </xdr:to>
        <xdr:sp macro="" textlink="">
          <xdr:nvSpPr>
            <xdr:cNvPr id="32037" name="Group Box 293" hidden="1">
              <a:extLst>
                <a:ext uri="{63B3BB69-23CF-44E3-9099-C40C66FF867C}">
                  <a14:compatExt spid="_x0000_s32037"/>
                </a:ext>
                <a:ext uri="{FF2B5EF4-FFF2-40B4-BE49-F238E27FC236}">
                  <a16:creationId xmlns:a16="http://schemas.microsoft.com/office/drawing/2014/main" id="{00000000-0008-0000-0000-00002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1285875</xdr:colOff>
          <xdr:row>22</xdr:row>
          <xdr:rowOff>323850</xdr:rowOff>
        </xdr:to>
        <xdr:sp macro="" textlink="">
          <xdr:nvSpPr>
            <xdr:cNvPr id="32038" name="Group Box 294" hidden="1">
              <a:extLst>
                <a:ext uri="{63B3BB69-23CF-44E3-9099-C40C66FF867C}">
                  <a14:compatExt spid="_x0000_s32038"/>
                </a:ext>
                <a:ext uri="{FF2B5EF4-FFF2-40B4-BE49-F238E27FC236}">
                  <a16:creationId xmlns:a16="http://schemas.microsoft.com/office/drawing/2014/main" id="{00000000-0008-0000-0000-00002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32039" name="Group Box 295" hidden="1">
              <a:extLst>
                <a:ext uri="{63B3BB69-23CF-44E3-9099-C40C66FF867C}">
                  <a14:compatExt spid="_x0000_s32039"/>
                </a:ext>
                <a:ext uri="{FF2B5EF4-FFF2-40B4-BE49-F238E27FC236}">
                  <a16:creationId xmlns:a16="http://schemas.microsoft.com/office/drawing/2014/main" id="{00000000-0008-0000-0000-00002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1285875</xdr:colOff>
          <xdr:row>22</xdr:row>
          <xdr:rowOff>323850</xdr:rowOff>
        </xdr:to>
        <xdr:sp macro="" textlink="">
          <xdr:nvSpPr>
            <xdr:cNvPr id="32040" name="Group Box 296" hidden="1">
              <a:extLst>
                <a:ext uri="{63B3BB69-23CF-44E3-9099-C40C66FF867C}">
                  <a14:compatExt spid="_x0000_s32040"/>
                </a:ext>
                <a:ext uri="{FF2B5EF4-FFF2-40B4-BE49-F238E27FC236}">
                  <a16:creationId xmlns:a16="http://schemas.microsoft.com/office/drawing/2014/main" id="{00000000-0008-0000-0000-00002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9</xdr:col>
      <xdr:colOff>1276605</xdr:colOff>
      <xdr:row>22</xdr:row>
      <xdr:rowOff>0</xdr:rowOff>
    </xdr:from>
    <xdr:to>
      <xdr:col>9</xdr:col>
      <xdr:colOff>1580037</xdr:colOff>
      <xdr:row>23</xdr:row>
      <xdr:rowOff>149254</xdr:rowOff>
    </xdr:to>
    <xdr:sp macro="" textlink="">
      <xdr:nvSpPr>
        <xdr:cNvPr id="44" name="テキスト ボックス 43">
          <a:extLst>
            <a:ext uri="{FF2B5EF4-FFF2-40B4-BE49-F238E27FC236}">
              <a16:creationId xmlns:a16="http://schemas.microsoft.com/office/drawing/2014/main" id="{CA5BF530-7BD9-482A-84E1-4546F5F589CB}"/>
            </a:ext>
          </a:extLst>
        </xdr:cNvPr>
        <xdr:cNvSpPr txBox="1"/>
      </xdr:nvSpPr>
      <xdr:spPr>
        <a:xfrm>
          <a:off x="9898801" y="6018078"/>
          <a:ext cx="303432" cy="6081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人</a:t>
          </a:r>
          <a:endParaRPr kumimoji="1" lang="en-US" altLang="ja-JP" sz="1100"/>
        </a:p>
      </xdr:txBody>
    </xdr:sp>
    <xdr:clientData/>
  </xdr:twoCellAnchor>
  <xdr:oneCellAnchor>
    <xdr:from>
      <xdr:col>4</xdr:col>
      <xdr:colOff>159675</xdr:colOff>
      <xdr:row>57</xdr:row>
      <xdr:rowOff>242546</xdr:rowOff>
    </xdr:from>
    <xdr:ext cx="2117478" cy="293683"/>
    <xdr:sp macro="" textlink="">
      <xdr:nvSpPr>
        <xdr:cNvPr id="46" name="テキスト ボックス 12">
          <a:extLst>
            <a:ext uri="{FF2B5EF4-FFF2-40B4-BE49-F238E27FC236}">
              <a16:creationId xmlns:a16="http://schemas.microsoft.com/office/drawing/2014/main" id="{7157B0DA-7B98-4C64-ABDC-C5C5A66653C3}"/>
            </a:ext>
          </a:extLst>
        </xdr:cNvPr>
        <xdr:cNvSpPr txBox="1"/>
      </xdr:nvSpPr>
      <xdr:spPr>
        <a:xfrm>
          <a:off x="1926727" y="22018667"/>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（２．で「届出をしている」と回答した場合に回答）</a:t>
          </a:r>
          <a:endParaRPr kumimoji="1" lang="en-US" altLang="ja-JP" sz="700">
            <a:solidFill>
              <a:schemeClr val="tx1"/>
            </a:solidFill>
          </a:endParaRPr>
        </a:p>
      </xdr:txBody>
    </xdr:sp>
    <xdr:clientData/>
  </xdr:oneCellAnchor>
  <xdr:oneCellAnchor>
    <xdr:from>
      <xdr:col>4</xdr:col>
      <xdr:colOff>278677</xdr:colOff>
      <xdr:row>58</xdr:row>
      <xdr:rowOff>261495</xdr:rowOff>
    </xdr:from>
    <xdr:ext cx="2117478" cy="293683"/>
    <xdr:sp macro="" textlink="">
      <xdr:nvSpPr>
        <xdr:cNvPr id="48" name="テキスト ボックス 12">
          <a:extLst>
            <a:ext uri="{FF2B5EF4-FFF2-40B4-BE49-F238E27FC236}">
              <a16:creationId xmlns:a16="http://schemas.microsoft.com/office/drawing/2014/main" id="{D11C80A5-6A2A-4BDF-A334-86C96422683D}"/>
            </a:ext>
          </a:extLst>
        </xdr:cNvPr>
        <xdr:cNvSpPr txBox="1"/>
      </xdr:nvSpPr>
      <xdr:spPr>
        <a:xfrm>
          <a:off x="2045729" y="22504012"/>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endParaRPr kumimoji="1" lang="en-US" altLang="ja-JP" sz="700">
            <a:solidFill>
              <a:srgbClr val="FF0000"/>
            </a:solidFill>
          </a:endParaRPr>
        </a:p>
      </xdr:txBody>
    </xdr:sp>
    <xdr:clientData/>
  </xdr:oneCellAnchor>
  <xdr:oneCellAnchor>
    <xdr:from>
      <xdr:col>5</xdr:col>
      <xdr:colOff>191258</xdr:colOff>
      <xdr:row>72</xdr:row>
      <xdr:rowOff>180899</xdr:rowOff>
    </xdr:from>
    <xdr:ext cx="1289538" cy="293683"/>
    <xdr:sp macro="" textlink="">
      <xdr:nvSpPr>
        <xdr:cNvPr id="31808" name="テキスト ボックス 12">
          <a:extLst>
            <a:ext uri="{FF2B5EF4-FFF2-40B4-BE49-F238E27FC236}">
              <a16:creationId xmlns:a16="http://schemas.microsoft.com/office/drawing/2014/main" id="{01D4080C-A361-4475-93A3-897AC2389433}"/>
            </a:ext>
          </a:extLst>
        </xdr:cNvPr>
        <xdr:cNvSpPr txBox="1"/>
      </xdr:nvSpPr>
      <xdr:spPr>
        <a:xfrm>
          <a:off x="2910810" y="3415558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172310</xdr:colOff>
      <xdr:row>50</xdr:row>
      <xdr:rowOff>139211</xdr:rowOff>
    </xdr:from>
    <xdr:ext cx="1289538" cy="293683"/>
    <xdr:sp macro="" textlink="">
      <xdr:nvSpPr>
        <xdr:cNvPr id="31816" name="テキスト ボックス 12">
          <a:extLst>
            <a:ext uri="{FF2B5EF4-FFF2-40B4-BE49-F238E27FC236}">
              <a16:creationId xmlns:a16="http://schemas.microsoft.com/office/drawing/2014/main" id="{CFDD5989-624E-436F-9155-01D0D521DE7E}"/>
            </a:ext>
          </a:extLst>
        </xdr:cNvPr>
        <xdr:cNvSpPr txBox="1"/>
      </xdr:nvSpPr>
      <xdr:spPr>
        <a:xfrm>
          <a:off x="2891862" y="3493502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49" name="Group Box 305" hidden="1">
              <a:extLst>
                <a:ext uri="{63B3BB69-23CF-44E3-9099-C40C66FF867C}">
                  <a14:compatExt spid="_x0000_s32049"/>
                </a:ext>
                <a:ext uri="{FF2B5EF4-FFF2-40B4-BE49-F238E27FC236}">
                  <a16:creationId xmlns:a16="http://schemas.microsoft.com/office/drawing/2014/main" id="{00000000-0008-0000-0000-00003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32050" name="Group Box 306" hidden="1">
              <a:extLst>
                <a:ext uri="{63B3BB69-23CF-44E3-9099-C40C66FF867C}">
                  <a14:compatExt spid="_x0000_s32050"/>
                </a:ext>
                <a:ext uri="{FF2B5EF4-FFF2-40B4-BE49-F238E27FC236}">
                  <a16:creationId xmlns:a16="http://schemas.microsoft.com/office/drawing/2014/main" id="{00000000-0008-0000-0000-00003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28575</xdr:rowOff>
        </xdr:from>
        <xdr:to>
          <xdr:col>9</xdr:col>
          <xdr:colOff>1285875</xdr:colOff>
          <xdr:row>13</xdr:row>
          <xdr:rowOff>0</xdr:rowOff>
        </xdr:to>
        <xdr:sp macro="" textlink="">
          <xdr:nvSpPr>
            <xdr:cNvPr id="32051" name="Group Box 307" hidden="1">
              <a:extLst>
                <a:ext uri="{63B3BB69-23CF-44E3-9099-C40C66FF867C}">
                  <a14:compatExt spid="_x0000_s32051"/>
                </a:ext>
                <a:ext uri="{FF2B5EF4-FFF2-40B4-BE49-F238E27FC236}">
                  <a16:creationId xmlns:a16="http://schemas.microsoft.com/office/drawing/2014/main" id="{00000000-0008-0000-0000-00003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52" name="Group Box 308" hidden="1">
              <a:extLst>
                <a:ext uri="{63B3BB69-23CF-44E3-9099-C40C66FF867C}">
                  <a14:compatExt spid="_x0000_s32052"/>
                </a:ext>
                <a:ext uri="{FF2B5EF4-FFF2-40B4-BE49-F238E27FC236}">
                  <a16:creationId xmlns:a16="http://schemas.microsoft.com/office/drawing/2014/main" id="{00000000-0008-0000-0000-00003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53" name="Group Box 309" hidden="1">
              <a:extLst>
                <a:ext uri="{63B3BB69-23CF-44E3-9099-C40C66FF867C}">
                  <a14:compatExt spid="_x0000_s32053"/>
                </a:ext>
                <a:ext uri="{FF2B5EF4-FFF2-40B4-BE49-F238E27FC236}">
                  <a16:creationId xmlns:a16="http://schemas.microsoft.com/office/drawing/2014/main" id="{00000000-0008-0000-0000-00003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054" name="Group Box 310" hidden="1">
              <a:extLst>
                <a:ext uri="{63B3BB69-23CF-44E3-9099-C40C66FF867C}">
                  <a14:compatExt spid="_x0000_s32054"/>
                </a:ext>
                <a:ext uri="{FF2B5EF4-FFF2-40B4-BE49-F238E27FC236}">
                  <a16:creationId xmlns:a16="http://schemas.microsoft.com/office/drawing/2014/main" id="{00000000-0008-0000-0000-00003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32055" name="Group Box 311" hidden="1">
              <a:extLst>
                <a:ext uri="{63B3BB69-23CF-44E3-9099-C40C66FF867C}">
                  <a14:compatExt spid="_x0000_s32055"/>
                </a:ext>
                <a:ext uri="{FF2B5EF4-FFF2-40B4-BE49-F238E27FC236}">
                  <a16:creationId xmlns:a16="http://schemas.microsoft.com/office/drawing/2014/main" id="{00000000-0008-0000-0000-00003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56" name="Group Box 312" hidden="1">
              <a:extLst>
                <a:ext uri="{63B3BB69-23CF-44E3-9099-C40C66FF867C}">
                  <a14:compatExt spid="_x0000_s32056"/>
                </a:ext>
                <a:ext uri="{FF2B5EF4-FFF2-40B4-BE49-F238E27FC236}">
                  <a16:creationId xmlns:a16="http://schemas.microsoft.com/office/drawing/2014/main" id="{00000000-0008-0000-0000-00003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057" name="Group Box 313" hidden="1">
              <a:extLst>
                <a:ext uri="{63B3BB69-23CF-44E3-9099-C40C66FF867C}">
                  <a14:compatExt spid="_x0000_s32057"/>
                </a:ext>
                <a:ext uri="{FF2B5EF4-FFF2-40B4-BE49-F238E27FC236}">
                  <a16:creationId xmlns:a16="http://schemas.microsoft.com/office/drawing/2014/main" id="{00000000-0008-0000-0000-00003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58" name="Group Box 314" hidden="1">
              <a:extLst>
                <a:ext uri="{63B3BB69-23CF-44E3-9099-C40C66FF867C}">
                  <a14:compatExt spid="_x0000_s32058"/>
                </a:ext>
                <a:ext uri="{FF2B5EF4-FFF2-40B4-BE49-F238E27FC236}">
                  <a16:creationId xmlns:a16="http://schemas.microsoft.com/office/drawing/2014/main" id="{00000000-0008-0000-0000-00003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32059" name="Group Box 315" hidden="1">
              <a:extLst>
                <a:ext uri="{63B3BB69-23CF-44E3-9099-C40C66FF867C}">
                  <a14:compatExt spid="_x0000_s32059"/>
                </a:ext>
                <a:ext uri="{FF2B5EF4-FFF2-40B4-BE49-F238E27FC236}">
                  <a16:creationId xmlns:a16="http://schemas.microsoft.com/office/drawing/2014/main" id="{00000000-0008-0000-0000-00003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60" name="Group Box 316" hidden="1">
              <a:extLst>
                <a:ext uri="{63B3BB69-23CF-44E3-9099-C40C66FF867C}">
                  <a14:compatExt spid="_x0000_s32060"/>
                </a:ext>
                <a:ext uri="{FF2B5EF4-FFF2-40B4-BE49-F238E27FC236}">
                  <a16:creationId xmlns:a16="http://schemas.microsoft.com/office/drawing/2014/main" id="{00000000-0008-0000-0000-00003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61" name="Group Box 317" hidden="1">
              <a:extLst>
                <a:ext uri="{63B3BB69-23CF-44E3-9099-C40C66FF867C}">
                  <a14:compatExt spid="_x0000_s32061"/>
                </a:ext>
                <a:ext uri="{FF2B5EF4-FFF2-40B4-BE49-F238E27FC236}">
                  <a16:creationId xmlns:a16="http://schemas.microsoft.com/office/drawing/2014/main" id="{00000000-0008-0000-0000-00003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062" name="Group Box 318" hidden="1">
              <a:extLst>
                <a:ext uri="{63B3BB69-23CF-44E3-9099-C40C66FF867C}">
                  <a14:compatExt spid="_x0000_s32062"/>
                </a:ext>
                <a:ext uri="{FF2B5EF4-FFF2-40B4-BE49-F238E27FC236}">
                  <a16:creationId xmlns:a16="http://schemas.microsoft.com/office/drawing/2014/main" id="{00000000-0008-0000-0000-00003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32063" name="Group Box 319" hidden="1">
              <a:extLst>
                <a:ext uri="{63B3BB69-23CF-44E3-9099-C40C66FF867C}">
                  <a14:compatExt spid="_x0000_s32063"/>
                </a:ext>
                <a:ext uri="{FF2B5EF4-FFF2-40B4-BE49-F238E27FC236}">
                  <a16:creationId xmlns:a16="http://schemas.microsoft.com/office/drawing/2014/main" id="{00000000-0008-0000-0000-00003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64" name="Group Box 320" hidden="1">
              <a:extLst>
                <a:ext uri="{63B3BB69-23CF-44E3-9099-C40C66FF867C}">
                  <a14:compatExt spid="_x0000_s32064"/>
                </a:ext>
                <a:ext uri="{FF2B5EF4-FFF2-40B4-BE49-F238E27FC236}">
                  <a16:creationId xmlns:a16="http://schemas.microsoft.com/office/drawing/2014/main" id="{00000000-0008-0000-0000-00004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065" name="Group Box 321" hidden="1">
              <a:extLst>
                <a:ext uri="{63B3BB69-23CF-44E3-9099-C40C66FF867C}">
                  <a14:compatExt spid="_x0000_s32065"/>
                </a:ext>
                <a:ext uri="{FF2B5EF4-FFF2-40B4-BE49-F238E27FC236}">
                  <a16:creationId xmlns:a16="http://schemas.microsoft.com/office/drawing/2014/main" id="{00000000-0008-0000-0000-00004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66" name="Group Box 322" hidden="1">
              <a:extLst>
                <a:ext uri="{63B3BB69-23CF-44E3-9099-C40C66FF867C}">
                  <a14:compatExt spid="_x0000_s32066"/>
                </a:ext>
                <a:ext uri="{FF2B5EF4-FFF2-40B4-BE49-F238E27FC236}">
                  <a16:creationId xmlns:a16="http://schemas.microsoft.com/office/drawing/2014/main" id="{00000000-0008-0000-0000-00004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32067" name="Group Box 323" hidden="1">
              <a:extLst>
                <a:ext uri="{63B3BB69-23CF-44E3-9099-C40C66FF867C}">
                  <a14:compatExt spid="_x0000_s32067"/>
                </a:ext>
                <a:ext uri="{FF2B5EF4-FFF2-40B4-BE49-F238E27FC236}">
                  <a16:creationId xmlns:a16="http://schemas.microsoft.com/office/drawing/2014/main" id="{00000000-0008-0000-0000-00004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68" name="Group Box 324" hidden="1">
              <a:extLst>
                <a:ext uri="{63B3BB69-23CF-44E3-9099-C40C66FF867C}">
                  <a14:compatExt spid="_x0000_s32068"/>
                </a:ext>
                <a:ext uri="{FF2B5EF4-FFF2-40B4-BE49-F238E27FC236}">
                  <a16:creationId xmlns:a16="http://schemas.microsoft.com/office/drawing/2014/main" id="{00000000-0008-0000-0000-00004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69" name="Group Box 325" hidden="1">
              <a:extLst>
                <a:ext uri="{63B3BB69-23CF-44E3-9099-C40C66FF867C}">
                  <a14:compatExt spid="_x0000_s32069"/>
                </a:ext>
                <a:ext uri="{FF2B5EF4-FFF2-40B4-BE49-F238E27FC236}">
                  <a16:creationId xmlns:a16="http://schemas.microsoft.com/office/drawing/2014/main" id="{00000000-0008-0000-0000-00004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070" name="Group Box 326" hidden="1">
              <a:extLst>
                <a:ext uri="{63B3BB69-23CF-44E3-9099-C40C66FF867C}">
                  <a14:compatExt spid="_x0000_s32070"/>
                </a:ext>
                <a:ext uri="{FF2B5EF4-FFF2-40B4-BE49-F238E27FC236}">
                  <a16:creationId xmlns:a16="http://schemas.microsoft.com/office/drawing/2014/main" id="{00000000-0008-0000-0000-00004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32071" name="Group Box 327" hidden="1">
              <a:extLst>
                <a:ext uri="{63B3BB69-23CF-44E3-9099-C40C66FF867C}">
                  <a14:compatExt spid="_x0000_s32071"/>
                </a:ext>
                <a:ext uri="{FF2B5EF4-FFF2-40B4-BE49-F238E27FC236}">
                  <a16:creationId xmlns:a16="http://schemas.microsoft.com/office/drawing/2014/main" id="{00000000-0008-0000-0000-00004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72" name="Group Box 328" hidden="1">
              <a:extLst>
                <a:ext uri="{63B3BB69-23CF-44E3-9099-C40C66FF867C}">
                  <a14:compatExt spid="_x0000_s32072"/>
                </a:ext>
                <a:ext uri="{FF2B5EF4-FFF2-40B4-BE49-F238E27FC236}">
                  <a16:creationId xmlns:a16="http://schemas.microsoft.com/office/drawing/2014/main" id="{00000000-0008-0000-0000-00004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073" name="Group Box 329" hidden="1">
              <a:extLst>
                <a:ext uri="{63B3BB69-23CF-44E3-9099-C40C66FF867C}">
                  <a14:compatExt spid="_x0000_s32073"/>
                </a:ext>
                <a:ext uri="{FF2B5EF4-FFF2-40B4-BE49-F238E27FC236}">
                  <a16:creationId xmlns:a16="http://schemas.microsoft.com/office/drawing/2014/main" id="{00000000-0008-0000-0000-00004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74" name="Group Box 330" hidden="1">
              <a:extLst>
                <a:ext uri="{63B3BB69-23CF-44E3-9099-C40C66FF867C}">
                  <a14:compatExt spid="_x0000_s32074"/>
                </a:ext>
                <a:ext uri="{FF2B5EF4-FFF2-40B4-BE49-F238E27FC236}">
                  <a16:creationId xmlns:a16="http://schemas.microsoft.com/office/drawing/2014/main" id="{00000000-0008-0000-0000-00004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6</xdr:col>
          <xdr:colOff>857250</xdr:colOff>
          <xdr:row>13</xdr:row>
          <xdr:rowOff>171450</xdr:rowOff>
        </xdr:to>
        <xdr:sp macro="" textlink="">
          <xdr:nvSpPr>
            <xdr:cNvPr id="32075" name="Group Box 331" hidden="1">
              <a:extLst>
                <a:ext uri="{63B3BB69-23CF-44E3-9099-C40C66FF867C}">
                  <a14:compatExt spid="_x0000_s32075"/>
                </a:ext>
                <a:ext uri="{FF2B5EF4-FFF2-40B4-BE49-F238E27FC236}">
                  <a16:creationId xmlns:a16="http://schemas.microsoft.com/office/drawing/2014/main" id="{00000000-0008-0000-0000-00004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76" name="Group Box 332" hidden="1">
              <a:extLst>
                <a:ext uri="{63B3BB69-23CF-44E3-9099-C40C66FF867C}">
                  <a14:compatExt spid="_x0000_s32076"/>
                </a:ext>
                <a:ext uri="{FF2B5EF4-FFF2-40B4-BE49-F238E27FC236}">
                  <a16:creationId xmlns:a16="http://schemas.microsoft.com/office/drawing/2014/main" id="{00000000-0008-0000-0000-00004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77" name="Group Box 333" hidden="1">
              <a:extLst>
                <a:ext uri="{63B3BB69-23CF-44E3-9099-C40C66FF867C}">
                  <a14:compatExt spid="_x0000_s32077"/>
                </a:ext>
                <a:ext uri="{FF2B5EF4-FFF2-40B4-BE49-F238E27FC236}">
                  <a16:creationId xmlns:a16="http://schemas.microsoft.com/office/drawing/2014/main" id="{00000000-0008-0000-0000-00004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78" name="Group Box 334" hidden="1">
              <a:extLst>
                <a:ext uri="{63B3BB69-23CF-44E3-9099-C40C66FF867C}">
                  <a14:compatExt spid="_x0000_s32078"/>
                </a:ext>
                <a:ext uri="{FF2B5EF4-FFF2-40B4-BE49-F238E27FC236}">
                  <a16:creationId xmlns:a16="http://schemas.microsoft.com/office/drawing/2014/main" id="{00000000-0008-0000-0000-00004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32079" name="Group Box 335" hidden="1">
              <a:extLst>
                <a:ext uri="{63B3BB69-23CF-44E3-9099-C40C66FF867C}">
                  <a14:compatExt spid="_x0000_s32079"/>
                </a:ext>
                <a:ext uri="{FF2B5EF4-FFF2-40B4-BE49-F238E27FC236}">
                  <a16:creationId xmlns:a16="http://schemas.microsoft.com/office/drawing/2014/main" id="{00000000-0008-0000-0000-00004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80" name="Group Box 336" hidden="1">
              <a:extLst>
                <a:ext uri="{63B3BB69-23CF-44E3-9099-C40C66FF867C}">
                  <a14:compatExt spid="_x0000_s32080"/>
                </a:ext>
                <a:ext uri="{FF2B5EF4-FFF2-40B4-BE49-F238E27FC236}">
                  <a16:creationId xmlns:a16="http://schemas.microsoft.com/office/drawing/2014/main" id="{00000000-0008-0000-0000-00005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81" name="Group Box 337" hidden="1">
              <a:extLst>
                <a:ext uri="{63B3BB69-23CF-44E3-9099-C40C66FF867C}">
                  <a14:compatExt spid="_x0000_s32081"/>
                </a:ext>
                <a:ext uri="{FF2B5EF4-FFF2-40B4-BE49-F238E27FC236}">
                  <a16:creationId xmlns:a16="http://schemas.microsoft.com/office/drawing/2014/main" id="{00000000-0008-0000-0000-00005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082" name="Group Box 338" hidden="1">
              <a:extLst>
                <a:ext uri="{63B3BB69-23CF-44E3-9099-C40C66FF867C}">
                  <a14:compatExt spid="_x0000_s32082"/>
                </a:ext>
                <a:ext uri="{FF2B5EF4-FFF2-40B4-BE49-F238E27FC236}">
                  <a16:creationId xmlns:a16="http://schemas.microsoft.com/office/drawing/2014/main" id="{00000000-0008-0000-0000-00005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32083" name="Group Box 339" hidden="1">
              <a:extLst>
                <a:ext uri="{63B3BB69-23CF-44E3-9099-C40C66FF867C}">
                  <a14:compatExt spid="_x0000_s32083"/>
                </a:ext>
                <a:ext uri="{FF2B5EF4-FFF2-40B4-BE49-F238E27FC236}">
                  <a16:creationId xmlns:a16="http://schemas.microsoft.com/office/drawing/2014/main" id="{00000000-0008-0000-0000-00005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084" name="Group Box 340" hidden="1">
              <a:extLst>
                <a:ext uri="{63B3BB69-23CF-44E3-9099-C40C66FF867C}">
                  <a14:compatExt spid="_x0000_s32084"/>
                </a:ext>
                <a:ext uri="{FF2B5EF4-FFF2-40B4-BE49-F238E27FC236}">
                  <a16:creationId xmlns:a16="http://schemas.microsoft.com/office/drawing/2014/main" id="{00000000-0008-0000-0000-00005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32085" name="Group Box 341" hidden="1">
              <a:extLst>
                <a:ext uri="{63B3BB69-23CF-44E3-9099-C40C66FF867C}">
                  <a14:compatExt spid="_x0000_s32085"/>
                </a:ext>
                <a:ext uri="{FF2B5EF4-FFF2-40B4-BE49-F238E27FC236}">
                  <a16:creationId xmlns:a16="http://schemas.microsoft.com/office/drawing/2014/main" id="{00000000-0008-0000-0000-00005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32086" name="Group Box 342" hidden="1">
              <a:extLst>
                <a:ext uri="{63B3BB69-23CF-44E3-9099-C40C66FF867C}">
                  <a14:compatExt spid="_x0000_s32086"/>
                </a:ext>
                <a:ext uri="{FF2B5EF4-FFF2-40B4-BE49-F238E27FC236}">
                  <a16:creationId xmlns:a16="http://schemas.microsoft.com/office/drawing/2014/main" id="{00000000-0008-0000-0000-00005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32087" name="Group Box 343" hidden="1">
              <a:extLst>
                <a:ext uri="{63B3BB69-23CF-44E3-9099-C40C66FF867C}">
                  <a14:compatExt spid="_x0000_s32087"/>
                </a:ext>
                <a:ext uri="{FF2B5EF4-FFF2-40B4-BE49-F238E27FC236}">
                  <a16:creationId xmlns:a16="http://schemas.microsoft.com/office/drawing/2014/main" id="{00000000-0008-0000-0000-00005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32088" name="Group Box 344" hidden="1">
              <a:extLst>
                <a:ext uri="{63B3BB69-23CF-44E3-9099-C40C66FF867C}">
                  <a14:compatExt spid="_x0000_s32088"/>
                </a:ext>
                <a:ext uri="{FF2B5EF4-FFF2-40B4-BE49-F238E27FC236}">
                  <a16:creationId xmlns:a16="http://schemas.microsoft.com/office/drawing/2014/main" id="{00000000-0008-0000-0000-00005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32089" name="Group Box 345" hidden="1">
              <a:extLst>
                <a:ext uri="{63B3BB69-23CF-44E3-9099-C40C66FF867C}">
                  <a14:compatExt spid="_x0000_s32089"/>
                </a:ext>
                <a:ext uri="{FF2B5EF4-FFF2-40B4-BE49-F238E27FC236}">
                  <a16:creationId xmlns:a16="http://schemas.microsoft.com/office/drawing/2014/main" id="{00000000-0008-0000-0000-00005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32090" name="Group Box 346" hidden="1">
              <a:extLst>
                <a:ext uri="{63B3BB69-23CF-44E3-9099-C40C66FF867C}">
                  <a14:compatExt spid="_x0000_s32090"/>
                </a:ext>
                <a:ext uri="{FF2B5EF4-FFF2-40B4-BE49-F238E27FC236}">
                  <a16:creationId xmlns:a16="http://schemas.microsoft.com/office/drawing/2014/main" id="{00000000-0008-0000-0000-00005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32091" name="Group Box 347" hidden="1">
              <a:extLst>
                <a:ext uri="{63B3BB69-23CF-44E3-9099-C40C66FF867C}">
                  <a14:compatExt spid="_x0000_s32091"/>
                </a:ext>
                <a:ext uri="{FF2B5EF4-FFF2-40B4-BE49-F238E27FC236}">
                  <a16:creationId xmlns:a16="http://schemas.microsoft.com/office/drawing/2014/main" id="{00000000-0008-0000-0000-00005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32092" name="Group Box 348" hidden="1">
              <a:extLst>
                <a:ext uri="{63B3BB69-23CF-44E3-9099-C40C66FF867C}">
                  <a14:compatExt spid="_x0000_s32092"/>
                </a:ext>
                <a:ext uri="{FF2B5EF4-FFF2-40B4-BE49-F238E27FC236}">
                  <a16:creationId xmlns:a16="http://schemas.microsoft.com/office/drawing/2014/main" id="{00000000-0008-0000-0000-00005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93" name="Group Box 349" hidden="1">
              <a:extLst>
                <a:ext uri="{63B3BB69-23CF-44E3-9099-C40C66FF867C}">
                  <a14:compatExt spid="_x0000_s32093"/>
                </a:ext>
                <a:ext uri="{FF2B5EF4-FFF2-40B4-BE49-F238E27FC236}">
                  <a16:creationId xmlns:a16="http://schemas.microsoft.com/office/drawing/2014/main" id="{00000000-0008-0000-0000-00005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94" name="Group Box 350" hidden="1">
              <a:extLst>
                <a:ext uri="{63B3BB69-23CF-44E3-9099-C40C66FF867C}">
                  <a14:compatExt spid="_x0000_s32094"/>
                </a:ext>
                <a:ext uri="{FF2B5EF4-FFF2-40B4-BE49-F238E27FC236}">
                  <a16:creationId xmlns:a16="http://schemas.microsoft.com/office/drawing/2014/main" id="{00000000-0008-0000-0000-00005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5" name="Group Box 351" hidden="1">
              <a:extLst>
                <a:ext uri="{63B3BB69-23CF-44E3-9099-C40C66FF867C}">
                  <a14:compatExt spid="_x0000_s32095"/>
                </a:ext>
                <a:ext uri="{FF2B5EF4-FFF2-40B4-BE49-F238E27FC236}">
                  <a16:creationId xmlns:a16="http://schemas.microsoft.com/office/drawing/2014/main" id="{00000000-0008-0000-0000-00005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6" name="Group Box 352" hidden="1">
              <a:extLst>
                <a:ext uri="{63B3BB69-23CF-44E3-9099-C40C66FF867C}">
                  <a14:compatExt spid="_x0000_s32096"/>
                </a:ext>
                <a:ext uri="{FF2B5EF4-FFF2-40B4-BE49-F238E27FC236}">
                  <a16:creationId xmlns:a16="http://schemas.microsoft.com/office/drawing/2014/main" id="{00000000-0008-0000-0000-00006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7" name="Group Box 353" hidden="1">
              <a:extLst>
                <a:ext uri="{63B3BB69-23CF-44E3-9099-C40C66FF867C}">
                  <a14:compatExt spid="_x0000_s32097"/>
                </a:ext>
                <a:ext uri="{FF2B5EF4-FFF2-40B4-BE49-F238E27FC236}">
                  <a16:creationId xmlns:a16="http://schemas.microsoft.com/office/drawing/2014/main" id="{00000000-0008-0000-0000-00006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8" name="Group Box 354" hidden="1">
              <a:extLst>
                <a:ext uri="{63B3BB69-23CF-44E3-9099-C40C66FF867C}">
                  <a14:compatExt spid="_x0000_s32098"/>
                </a:ext>
                <a:ext uri="{FF2B5EF4-FFF2-40B4-BE49-F238E27FC236}">
                  <a16:creationId xmlns:a16="http://schemas.microsoft.com/office/drawing/2014/main" id="{00000000-0008-0000-0000-00006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9" name="Group Box 355" hidden="1">
              <a:extLst>
                <a:ext uri="{63B3BB69-23CF-44E3-9099-C40C66FF867C}">
                  <a14:compatExt spid="_x0000_s32099"/>
                </a:ext>
                <a:ext uri="{FF2B5EF4-FFF2-40B4-BE49-F238E27FC236}">
                  <a16:creationId xmlns:a16="http://schemas.microsoft.com/office/drawing/2014/main" id="{00000000-0008-0000-0000-00006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100" name="Group Box 356" hidden="1">
              <a:extLst>
                <a:ext uri="{63B3BB69-23CF-44E3-9099-C40C66FF867C}">
                  <a14:compatExt spid="_x0000_s32100"/>
                </a:ext>
                <a:ext uri="{FF2B5EF4-FFF2-40B4-BE49-F238E27FC236}">
                  <a16:creationId xmlns:a16="http://schemas.microsoft.com/office/drawing/2014/main" id="{00000000-0008-0000-0000-00006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1" name="Group Box 357" hidden="1">
              <a:extLst>
                <a:ext uri="{63B3BB69-23CF-44E3-9099-C40C66FF867C}">
                  <a14:compatExt spid="_x0000_s32101"/>
                </a:ext>
                <a:ext uri="{FF2B5EF4-FFF2-40B4-BE49-F238E27FC236}">
                  <a16:creationId xmlns:a16="http://schemas.microsoft.com/office/drawing/2014/main" id="{00000000-0008-0000-0000-00006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2" name="Group Box 358" hidden="1">
              <a:extLst>
                <a:ext uri="{63B3BB69-23CF-44E3-9099-C40C66FF867C}">
                  <a14:compatExt spid="_x0000_s32102"/>
                </a:ext>
                <a:ext uri="{FF2B5EF4-FFF2-40B4-BE49-F238E27FC236}">
                  <a16:creationId xmlns:a16="http://schemas.microsoft.com/office/drawing/2014/main" id="{00000000-0008-0000-0000-00006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3" name="Group Box 359" hidden="1">
              <a:extLst>
                <a:ext uri="{63B3BB69-23CF-44E3-9099-C40C66FF867C}">
                  <a14:compatExt spid="_x0000_s32103"/>
                </a:ext>
                <a:ext uri="{FF2B5EF4-FFF2-40B4-BE49-F238E27FC236}">
                  <a16:creationId xmlns:a16="http://schemas.microsoft.com/office/drawing/2014/main" id="{00000000-0008-0000-0000-00006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4" name="Group Box 360" hidden="1">
              <a:extLst>
                <a:ext uri="{63B3BB69-23CF-44E3-9099-C40C66FF867C}">
                  <a14:compatExt spid="_x0000_s32104"/>
                </a:ext>
                <a:ext uri="{FF2B5EF4-FFF2-40B4-BE49-F238E27FC236}">
                  <a16:creationId xmlns:a16="http://schemas.microsoft.com/office/drawing/2014/main" id="{00000000-0008-0000-0000-00006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5" name="Group Box 361" hidden="1">
              <a:extLst>
                <a:ext uri="{63B3BB69-23CF-44E3-9099-C40C66FF867C}">
                  <a14:compatExt spid="_x0000_s32105"/>
                </a:ext>
                <a:ext uri="{FF2B5EF4-FFF2-40B4-BE49-F238E27FC236}">
                  <a16:creationId xmlns:a16="http://schemas.microsoft.com/office/drawing/2014/main" id="{00000000-0008-0000-0000-00006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6" name="Group Box 362" hidden="1">
              <a:extLst>
                <a:ext uri="{63B3BB69-23CF-44E3-9099-C40C66FF867C}">
                  <a14:compatExt spid="_x0000_s32106"/>
                </a:ext>
                <a:ext uri="{FF2B5EF4-FFF2-40B4-BE49-F238E27FC236}">
                  <a16:creationId xmlns:a16="http://schemas.microsoft.com/office/drawing/2014/main" id="{00000000-0008-0000-0000-00006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7" name="Group Box 363" hidden="1">
              <a:extLst>
                <a:ext uri="{63B3BB69-23CF-44E3-9099-C40C66FF867C}">
                  <a14:compatExt spid="_x0000_s32107"/>
                </a:ext>
                <a:ext uri="{FF2B5EF4-FFF2-40B4-BE49-F238E27FC236}">
                  <a16:creationId xmlns:a16="http://schemas.microsoft.com/office/drawing/2014/main" id="{00000000-0008-0000-0000-00006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8" name="Group Box 364" hidden="1">
              <a:extLst>
                <a:ext uri="{63B3BB69-23CF-44E3-9099-C40C66FF867C}">
                  <a14:compatExt spid="_x0000_s32108"/>
                </a:ext>
                <a:ext uri="{FF2B5EF4-FFF2-40B4-BE49-F238E27FC236}">
                  <a16:creationId xmlns:a16="http://schemas.microsoft.com/office/drawing/2014/main" id="{00000000-0008-0000-0000-00006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09" name="Group Box 365" hidden="1">
              <a:extLst>
                <a:ext uri="{63B3BB69-23CF-44E3-9099-C40C66FF867C}">
                  <a14:compatExt spid="_x0000_s32109"/>
                </a:ext>
                <a:ext uri="{FF2B5EF4-FFF2-40B4-BE49-F238E27FC236}">
                  <a16:creationId xmlns:a16="http://schemas.microsoft.com/office/drawing/2014/main" id="{00000000-0008-0000-0000-00006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0" name="Group Box 366" hidden="1">
              <a:extLst>
                <a:ext uri="{63B3BB69-23CF-44E3-9099-C40C66FF867C}">
                  <a14:compatExt spid="_x0000_s32110"/>
                </a:ext>
                <a:ext uri="{FF2B5EF4-FFF2-40B4-BE49-F238E27FC236}">
                  <a16:creationId xmlns:a16="http://schemas.microsoft.com/office/drawing/2014/main" id="{00000000-0008-0000-0000-00006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1" name="Group Box 367" hidden="1">
              <a:extLst>
                <a:ext uri="{63B3BB69-23CF-44E3-9099-C40C66FF867C}">
                  <a14:compatExt spid="_x0000_s32111"/>
                </a:ext>
                <a:ext uri="{FF2B5EF4-FFF2-40B4-BE49-F238E27FC236}">
                  <a16:creationId xmlns:a16="http://schemas.microsoft.com/office/drawing/2014/main" id="{00000000-0008-0000-0000-00006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2" name="Group Box 368" hidden="1">
              <a:extLst>
                <a:ext uri="{63B3BB69-23CF-44E3-9099-C40C66FF867C}">
                  <a14:compatExt spid="_x0000_s32112"/>
                </a:ext>
                <a:ext uri="{FF2B5EF4-FFF2-40B4-BE49-F238E27FC236}">
                  <a16:creationId xmlns:a16="http://schemas.microsoft.com/office/drawing/2014/main" id="{00000000-0008-0000-0000-00007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3" name="Group Box 369" hidden="1">
              <a:extLst>
                <a:ext uri="{63B3BB69-23CF-44E3-9099-C40C66FF867C}">
                  <a14:compatExt spid="_x0000_s32113"/>
                </a:ext>
                <a:ext uri="{FF2B5EF4-FFF2-40B4-BE49-F238E27FC236}">
                  <a16:creationId xmlns:a16="http://schemas.microsoft.com/office/drawing/2014/main" id="{00000000-0008-0000-0000-00007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4" name="Group Box 370" hidden="1">
              <a:extLst>
                <a:ext uri="{63B3BB69-23CF-44E3-9099-C40C66FF867C}">
                  <a14:compatExt spid="_x0000_s32114"/>
                </a:ext>
                <a:ext uri="{FF2B5EF4-FFF2-40B4-BE49-F238E27FC236}">
                  <a16:creationId xmlns:a16="http://schemas.microsoft.com/office/drawing/2014/main" id="{00000000-0008-0000-0000-00007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5" name="Group Box 371" hidden="1">
              <a:extLst>
                <a:ext uri="{63B3BB69-23CF-44E3-9099-C40C66FF867C}">
                  <a14:compatExt spid="_x0000_s32115"/>
                </a:ext>
                <a:ext uri="{FF2B5EF4-FFF2-40B4-BE49-F238E27FC236}">
                  <a16:creationId xmlns:a16="http://schemas.microsoft.com/office/drawing/2014/main" id="{00000000-0008-0000-0000-00007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6" name="Group Box 372" hidden="1">
              <a:extLst>
                <a:ext uri="{63B3BB69-23CF-44E3-9099-C40C66FF867C}">
                  <a14:compatExt spid="_x0000_s32116"/>
                </a:ext>
                <a:ext uri="{FF2B5EF4-FFF2-40B4-BE49-F238E27FC236}">
                  <a16:creationId xmlns:a16="http://schemas.microsoft.com/office/drawing/2014/main" id="{00000000-0008-0000-0000-00007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17" name="Group Box 373" hidden="1">
              <a:extLst>
                <a:ext uri="{63B3BB69-23CF-44E3-9099-C40C66FF867C}">
                  <a14:compatExt spid="_x0000_s32117"/>
                </a:ext>
                <a:ext uri="{FF2B5EF4-FFF2-40B4-BE49-F238E27FC236}">
                  <a16:creationId xmlns:a16="http://schemas.microsoft.com/office/drawing/2014/main" id="{00000000-0008-0000-0000-00007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18" name="Group Box 374" hidden="1">
              <a:extLst>
                <a:ext uri="{63B3BB69-23CF-44E3-9099-C40C66FF867C}">
                  <a14:compatExt spid="_x0000_s32118"/>
                </a:ext>
                <a:ext uri="{FF2B5EF4-FFF2-40B4-BE49-F238E27FC236}">
                  <a16:creationId xmlns:a16="http://schemas.microsoft.com/office/drawing/2014/main" id="{00000000-0008-0000-0000-00007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19" name="Group Box 375" hidden="1">
              <a:extLst>
                <a:ext uri="{63B3BB69-23CF-44E3-9099-C40C66FF867C}">
                  <a14:compatExt spid="_x0000_s32119"/>
                </a:ext>
                <a:ext uri="{FF2B5EF4-FFF2-40B4-BE49-F238E27FC236}">
                  <a16:creationId xmlns:a16="http://schemas.microsoft.com/office/drawing/2014/main" id="{00000000-0008-0000-0000-00007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0" name="Group Box 376" hidden="1">
              <a:extLst>
                <a:ext uri="{63B3BB69-23CF-44E3-9099-C40C66FF867C}">
                  <a14:compatExt spid="_x0000_s32120"/>
                </a:ext>
                <a:ext uri="{FF2B5EF4-FFF2-40B4-BE49-F238E27FC236}">
                  <a16:creationId xmlns:a16="http://schemas.microsoft.com/office/drawing/2014/main" id="{00000000-0008-0000-0000-00007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1" name="Group Box 377" hidden="1">
              <a:extLst>
                <a:ext uri="{63B3BB69-23CF-44E3-9099-C40C66FF867C}">
                  <a14:compatExt spid="_x0000_s32121"/>
                </a:ext>
                <a:ext uri="{FF2B5EF4-FFF2-40B4-BE49-F238E27FC236}">
                  <a16:creationId xmlns:a16="http://schemas.microsoft.com/office/drawing/2014/main" id="{00000000-0008-0000-0000-00007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2" name="Group Box 378" hidden="1">
              <a:extLst>
                <a:ext uri="{63B3BB69-23CF-44E3-9099-C40C66FF867C}">
                  <a14:compatExt spid="_x0000_s32122"/>
                </a:ext>
                <a:ext uri="{FF2B5EF4-FFF2-40B4-BE49-F238E27FC236}">
                  <a16:creationId xmlns:a16="http://schemas.microsoft.com/office/drawing/2014/main" id="{00000000-0008-0000-0000-00007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3" name="Group Box 379" hidden="1">
              <a:extLst>
                <a:ext uri="{63B3BB69-23CF-44E3-9099-C40C66FF867C}">
                  <a14:compatExt spid="_x0000_s32123"/>
                </a:ext>
                <a:ext uri="{FF2B5EF4-FFF2-40B4-BE49-F238E27FC236}">
                  <a16:creationId xmlns:a16="http://schemas.microsoft.com/office/drawing/2014/main" id="{00000000-0008-0000-0000-00007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4" name="Group Box 380" hidden="1">
              <a:extLst>
                <a:ext uri="{63B3BB69-23CF-44E3-9099-C40C66FF867C}">
                  <a14:compatExt spid="_x0000_s32124"/>
                </a:ext>
                <a:ext uri="{FF2B5EF4-FFF2-40B4-BE49-F238E27FC236}">
                  <a16:creationId xmlns:a16="http://schemas.microsoft.com/office/drawing/2014/main" id="{00000000-0008-0000-0000-00007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5" name="Group Box 381" hidden="1">
              <a:extLst>
                <a:ext uri="{63B3BB69-23CF-44E3-9099-C40C66FF867C}">
                  <a14:compatExt spid="_x0000_s32125"/>
                </a:ext>
                <a:ext uri="{FF2B5EF4-FFF2-40B4-BE49-F238E27FC236}">
                  <a16:creationId xmlns:a16="http://schemas.microsoft.com/office/drawing/2014/main" id="{00000000-0008-0000-0000-00007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6" name="Group Box 382" hidden="1">
              <a:extLst>
                <a:ext uri="{63B3BB69-23CF-44E3-9099-C40C66FF867C}">
                  <a14:compatExt spid="_x0000_s32126"/>
                </a:ext>
                <a:ext uri="{FF2B5EF4-FFF2-40B4-BE49-F238E27FC236}">
                  <a16:creationId xmlns:a16="http://schemas.microsoft.com/office/drawing/2014/main" id="{00000000-0008-0000-0000-00007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7" name="Group Box 383" hidden="1">
              <a:extLst>
                <a:ext uri="{63B3BB69-23CF-44E3-9099-C40C66FF867C}">
                  <a14:compatExt spid="_x0000_s32127"/>
                </a:ext>
                <a:ext uri="{FF2B5EF4-FFF2-40B4-BE49-F238E27FC236}">
                  <a16:creationId xmlns:a16="http://schemas.microsoft.com/office/drawing/2014/main" id="{00000000-0008-0000-0000-00007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8" name="Group Box 384" hidden="1">
              <a:extLst>
                <a:ext uri="{63B3BB69-23CF-44E3-9099-C40C66FF867C}">
                  <a14:compatExt spid="_x0000_s32128"/>
                </a:ext>
                <a:ext uri="{FF2B5EF4-FFF2-40B4-BE49-F238E27FC236}">
                  <a16:creationId xmlns:a16="http://schemas.microsoft.com/office/drawing/2014/main" id="{00000000-0008-0000-0000-00008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9" name="Group Box 385" hidden="1">
              <a:extLst>
                <a:ext uri="{63B3BB69-23CF-44E3-9099-C40C66FF867C}">
                  <a14:compatExt spid="_x0000_s32129"/>
                </a:ext>
                <a:ext uri="{FF2B5EF4-FFF2-40B4-BE49-F238E27FC236}">
                  <a16:creationId xmlns:a16="http://schemas.microsoft.com/office/drawing/2014/main" id="{00000000-0008-0000-0000-00008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30" name="Group Box 386" hidden="1">
              <a:extLst>
                <a:ext uri="{63B3BB69-23CF-44E3-9099-C40C66FF867C}">
                  <a14:compatExt spid="_x0000_s32130"/>
                </a:ext>
                <a:ext uri="{FF2B5EF4-FFF2-40B4-BE49-F238E27FC236}">
                  <a16:creationId xmlns:a16="http://schemas.microsoft.com/office/drawing/2014/main" id="{00000000-0008-0000-0000-00008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31" name="Group Box 387" hidden="1">
              <a:extLst>
                <a:ext uri="{63B3BB69-23CF-44E3-9099-C40C66FF867C}">
                  <a14:compatExt spid="_x0000_s32131"/>
                </a:ext>
                <a:ext uri="{FF2B5EF4-FFF2-40B4-BE49-F238E27FC236}">
                  <a16:creationId xmlns:a16="http://schemas.microsoft.com/office/drawing/2014/main" id="{00000000-0008-0000-0000-00008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32" name="Group Box 388" hidden="1">
              <a:extLst>
                <a:ext uri="{63B3BB69-23CF-44E3-9099-C40C66FF867C}">
                  <a14:compatExt spid="_x0000_s32132"/>
                </a:ext>
                <a:ext uri="{FF2B5EF4-FFF2-40B4-BE49-F238E27FC236}">
                  <a16:creationId xmlns:a16="http://schemas.microsoft.com/office/drawing/2014/main" id="{00000000-0008-0000-0000-00008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3" name="Group Box 389" hidden="1">
              <a:extLst>
                <a:ext uri="{63B3BB69-23CF-44E3-9099-C40C66FF867C}">
                  <a14:compatExt spid="_x0000_s32133"/>
                </a:ext>
                <a:ext uri="{FF2B5EF4-FFF2-40B4-BE49-F238E27FC236}">
                  <a16:creationId xmlns:a16="http://schemas.microsoft.com/office/drawing/2014/main" id="{00000000-0008-0000-0000-00008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4" name="Group Box 390" hidden="1">
              <a:extLst>
                <a:ext uri="{63B3BB69-23CF-44E3-9099-C40C66FF867C}">
                  <a14:compatExt spid="_x0000_s32134"/>
                </a:ext>
                <a:ext uri="{FF2B5EF4-FFF2-40B4-BE49-F238E27FC236}">
                  <a16:creationId xmlns:a16="http://schemas.microsoft.com/office/drawing/2014/main" id="{00000000-0008-0000-0000-00008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5" name="Group Box 391" hidden="1">
              <a:extLst>
                <a:ext uri="{63B3BB69-23CF-44E3-9099-C40C66FF867C}">
                  <a14:compatExt spid="_x0000_s32135"/>
                </a:ext>
                <a:ext uri="{FF2B5EF4-FFF2-40B4-BE49-F238E27FC236}">
                  <a16:creationId xmlns:a16="http://schemas.microsoft.com/office/drawing/2014/main" id="{00000000-0008-0000-0000-00008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6" name="Group Box 392" hidden="1">
              <a:extLst>
                <a:ext uri="{63B3BB69-23CF-44E3-9099-C40C66FF867C}">
                  <a14:compatExt spid="_x0000_s32136"/>
                </a:ext>
                <a:ext uri="{FF2B5EF4-FFF2-40B4-BE49-F238E27FC236}">
                  <a16:creationId xmlns:a16="http://schemas.microsoft.com/office/drawing/2014/main" id="{00000000-0008-0000-0000-00008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7" name="Group Box 393" hidden="1">
              <a:extLst>
                <a:ext uri="{63B3BB69-23CF-44E3-9099-C40C66FF867C}">
                  <a14:compatExt spid="_x0000_s32137"/>
                </a:ext>
                <a:ext uri="{FF2B5EF4-FFF2-40B4-BE49-F238E27FC236}">
                  <a16:creationId xmlns:a16="http://schemas.microsoft.com/office/drawing/2014/main" id="{00000000-0008-0000-0000-00008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8" name="Group Box 394" hidden="1">
              <a:extLst>
                <a:ext uri="{63B3BB69-23CF-44E3-9099-C40C66FF867C}">
                  <a14:compatExt spid="_x0000_s32138"/>
                </a:ext>
                <a:ext uri="{FF2B5EF4-FFF2-40B4-BE49-F238E27FC236}">
                  <a16:creationId xmlns:a16="http://schemas.microsoft.com/office/drawing/2014/main" id="{00000000-0008-0000-0000-00008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9" name="Group Box 395" hidden="1">
              <a:extLst>
                <a:ext uri="{63B3BB69-23CF-44E3-9099-C40C66FF867C}">
                  <a14:compatExt spid="_x0000_s32139"/>
                </a:ext>
                <a:ext uri="{FF2B5EF4-FFF2-40B4-BE49-F238E27FC236}">
                  <a16:creationId xmlns:a16="http://schemas.microsoft.com/office/drawing/2014/main" id="{00000000-0008-0000-0000-00008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40" name="Group Box 396" hidden="1">
              <a:extLst>
                <a:ext uri="{63B3BB69-23CF-44E3-9099-C40C66FF867C}">
                  <a14:compatExt spid="_x0000_s32140"/>
                </a:ext>
                <a:ext uri="{FF2B5EF4-FFF2-40B4-BE49-F238E27FC236}">
                  <a16:creationId xmlns:a16="http://schemas.microsoft.com/office/drawing/2014/main" id="{00000000-0008-0000-0000-00008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1" name="Group Box 397" hidden="1">
              <a:extLst>
                <a:ext uri="{63B3BB69-23CF-44E3-9099-C40C66FF867C}">
                  <a14:compatExt spid="_x0000_s32141"/>
                </a:ext>
                <a:ext uri="{FF2B5EF4-FFF2-40B4-BE49-F238E27FC236}">
                  <a16:creationId xmlns:a16="http://schemas.microsoft.com/office/drawing/2014/main" id="{00000000-0008-0000-0000-00008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2" name="Group Box 398" hidden="1">
              <a:extLst>
                <a:ext uri="{63B3BB69-23CF-44E3-9099-C40C66FF867C}">
                  <a14:compatExt spid="_x0000_s32142"/>
                </a:ext>
                <a:ext uri="{FF2B5EF4-FFF2-40B4-BE49-F238E27FC236}">
                  <a16:creationId xmlns:a16="http://schemas.microsoft.com/office/drawing/2014/main" id="{00000000-0008-0000-0000-00008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3" name="Group Box 399" hidden="1">
              <a:extLst>
                <a:ext uri="{63B3BB69-23CF-44E3-9099-C40C66FF867C}">
                  <a14:compatExt spid="_x0000_s32143"/>
                </a:ext>
                <a:ext uri="{FF2B5EF4-FFF2-40B4-BE49-F238E27FC236}">
                  <a16:creationId xmlns:a16="http://schemas.microsoft.com/office/drawing/2014/main" id="{00000000-0008-0000-0000-00008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4" name="Group Box 400" hidden="1">
              <a:extLst>
                <a:ext uri="{63B3BB69-23CF-44E3-9099-C40C66FF867C}">
                  <a14:compatExt spid="_x0000_s32144"/>
                </a:ext>
                <a:ext uri="{FF2B5EF4-FFF2-40B4-BE49-F238E27FC236}">
                  <a16:creationId xmlns:a16="http://schemas.microsoft.com/office/drawing/2014/main" id="{00000000-0008-0000-0000-00009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5" name="Group Box 401" hidden="1">
              <a:extLst>
                <a:ext uri="{63B3BB69-23CF-44E3-9099-C40C66FF867C}">
                  <a14:compatExt spid="_x0000_s32145"/>
                </a:ext>
                <a:ext uri="{FF2B5EF4-FFF2-40B4-BE49-F238E27FC236}">
                  <a16:creationId xmlns:a16="http://schemas.microsoft.com/office/drawing/2014/main" id="{00000000-0008-0000-0000-00009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6" name="Group Box 402" hidden="1">
              <a:extLst>
                <a:ext uri="{63B3BB69-23CF-44E3-9099-C40C66FF867C}">
                  <a14:compatExt spid="_x0000_s32146"/>
                </a:ext>
                <a:ext uri="{FF2B5EF4-FFF2-40B4-BE49-F238E27FC236}">
                  <a16:creationId xmlns:a16="http://schemas.microsoft.com/office/drawing/2014/main" id="{00000000-0008-0000-0000-00009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7" name="Group Box 403" hidden="1">
              <a:extLst>
                <a:ext uri="{63B3BB69-23CF-44E3-9099-C40C66FF867C}">
                  <a14:compatExt spid="_x0000_s32147"/>
                </a:ext>
                <a:ext uri="{FF2B5EF4-FFF2-40B4-BE49-F238E27FC236}">
                  <a16:creationId xmlns:a16="http://schemas.microsoft.com/office/drawing/2014/main" id="{00000000-0008-0000-0000-00009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8" name="Group Box 404" hidden="1">
              <a:extLst>
                <a:ext uri="{63B3BB69-23CF-44E3-9099-C40C66FF867C}">
                  <a14:compatExt spid="_x0000_s32148"/>
                </a:ext>
                <a:ext uri="{FF2B5EF4-FFF2-40B4-BE49-F238E27FC236}">
                  <a16:creationId xmlns:a16="http://schemas.microsoft.com/office/drawing/2014/main" id="{00000000-0008-0000-0000-00009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49" name="Group Box 405" hidden="1">
              <a:extLst>
                <a:ext uri="{63B3BB69-23CF-44E3-9099-C40C66FF867C}">
                  <a14:compatExt spid="_x0000_s32149"/>
                </a:ext>
                <a:ext uri="{FF2B5EF4-FFF2-40B4-BE49-F238E27FC236}">
                  <a16:creationId xmlns:a16="http://schemas.microsoft.com/office/drawing/2014/main" id="{00000000-0008-0000-0000-00009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0" name="Group Box 406" hidden="1">
              <a:extLst>
                <a:ext uri="{63B3BB69-23CF-44E3-9099-C40C66FF867C}">
                  <a14:compatExt spid="_x0000_s32150"/>
                </a:ext>
                <a:ext uri="{FF2B5EF4-FFF2-40B4-BE49-F238E27FC236}">
                  <a16:creationId xmlns:a16="http://schemas.microsoft.com/office/drawing/2014/main" id="{00000000-0008-0000-0000-00009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1" name="Group Box 407" hidden="1">
              <a:extLst>
                <a:ext uri="{63B3BB69-23CF-44E3-9099-C40C66FF867C}">
                  <a14:compatExt spid="_x0000_s32151"/>
                </a:ext>
                <a:ext uri="{FF2B5EF4-FFF2-40B4-BE49-F238E27FC236}">
                  <a16:creationId xmlns:a16="http://schemas.microsoft.com/office/drawing/2014/main" id="{00000000-0008-0000-0000-00009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2" name="Group Box 408" hidden="1">
              <a:extLst>
                <a:ext uri="{63B3BB69-23CF-44E3-9099-C40C66FF867C}">
                  <a14:compatExt spid="_x0000_s32152"/>
                </a:ext>
                <a:ext uri="{FF2B5EF4-FFF2-40B4-BE49-F238E27FC236}">
                  <a16:creationId xmlns:a16="http://schemas.microsoft.com/office/drawing/2014/main" id="{00000000-0008-0000-0000-00009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3" name="Group Box 409" hidden="1">
              <a:extLst>
                <a:ext uri="{63B3BB69-23CF-44E3-9099-C40C66FF867C}">
                  <a14:compatExt spid="_x0000_s32153"/>
                </a:ext>
                <a:ext uri="{FF2B5EF4-FFF2-40B4-BE49-F238E27FC236}">
                  <a16:creationId xmlns:a16="http://schemas.microsoft.com/office/drawing/2014/main" id="{00000000-0008-0000-0000-00009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4" name="Group Box 410" hidden="1">
              <a:extLst>
                <a:ext uri="{63B3BB69-23CF-44E3-9099-C40C66FF867C}">
                  <a14:compatExt spid="_x0000_s32154"/>
                </a:ext>
                <a:ext uri="{FF2B5EF4-FFF2-40B4-BE49-F238E27FC236}">
                  <a16:creationId xmlns:a16="http://schemas.microsoft.com/office/drawing/2014/main" id="{00000000-0008-0000-0000-00009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923194</xdr:colOff>
      <xdr:row>13</xdr:row>
      <xdr:rowOff>29307</xdr:rowOff>
    </xdr:from>
    <xdr:to>
      <xdr:col>5</xdr:col>
      <xdr:colOff>637444</xdr:colOff>
      <xdr:row>13</xdr:row>
      <xdr:rowOff>234461</xdr:rowOff>
    </xdr:to>
    <xdr:sp macro="" textlink="">
      <xdr:nvSpPr>
        <xdr:cNvPr id="31820" name="テキスト ボックス 31819">
          <a:extLst>
            <a:ext uri="{FF2B5EF4-FFF2-40B4-BE49-F238E27FC236}">
              <a16:creationId xmlns:a16="http://schemas.microsoft.com/office/drawing/2014/main" id="{641952F0-BCC0-DF60-D63F-EB0415408136}"/>
            </a:ext>
          </a:extLst>
        </xdr:cNvPr>
        <xdr:cNvSpPr txBox="1"/>
      </xdr:nvSpPr>
      <xdr:spPr>
        <a:xfrm>
          <a:off x="2637694" y="3018692"/>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925077</xdr:colOff>
      <xdr:row>14</xdr:row>
      <xdr:rowOff>16537</xdr:rowOff>
    </xdr:from>
    <xdr:to>
      <xdr:col>5</xdr:col>
      <xdr:colOff>639327</xdr:colOff>
      <xdr:row>14</xdr:row>
      <xdr:rowOff>221691</xdr:rowOff>
    </xdr:to>
    <xdr:sp macro="" textlink="">
      <xdr:nvSpPr>
        <xdr:cNvPr id="31821" name="テキスト ボックス 31820">
          <a:extLst>
            <a:ext uri="{FF2B5EF4-FFF2-40B4-BE49-F238E27FC236}">
              <a16:creationId xmlns:a16="http://schemas.microsoft.com/office/drawing/2014/main" id="{317608DD-2B70-46DA-909C-589958CB5248}"/>
            </a:ext>
          </a:extLst>
        </xdr:cNvPr>
        <xdr:cNvSpPr txBox="1"/>
      </xdr:nvSpPr>
      <xdr:spPr>
        <a:xfrm>
          <a:off x="2699448" y="3260480"/>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15</xdr:row>
      <xdr:rowOff>14654</xdr:rowOff>
    </xdr:from>
    <xdr:to>
      <xdr:col>5</xdr:col>
      <xdr:colOff>637442</xdr:colOff>
      <xdr:row>15</xdr:row>
      <xdr:rowOff>219808</xdr:rowOff>
    </xdr:to>
    <xdr:sp macro="" textlink="">
      <xdr:nvSpPr>
        <xdr:cNvPr id="31827" name="テキスト ボックス 31826">
          <a:extLst>
            <a:ext uri="{FF2B5EF4-FFF2-40B4-BE49-F238E27FC236}">
              <a16:creationId xmlns:a16="http://schemas.microsoft.com/office/drawing/2014/main" id="{C5BB32E3-286A-4A16-96A1-868713539F09}"/>
            </a:ext>
          </a:extLst>
        </xdr:cNvPr>
        <xdr:cNvSpPr txBox="1"/>
      </xdr:nvSpPr>
      <xdr:spPr>
        <a:xfrm>
          <a:off x="2637692" y="3502269"/>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915865</xdr:colOff>
      <xdr:row>17</xdr:row>
      <xdr:rowOff>21981</xdr:rowOff>
    </xdr:from>
    <xdr:to>
      <xdr:col>5</xdr:col>
      <xdr:colOff>630115</xdr:colOff>
      <xdr:row>17</xdr:row>
      <xdr:rowOff>227135</xdr:rowOff>
    </xdr:to>
    <xdr:sp macro="" textlink="">
      <xdr:nvSpPr>
        <xdr:cNvPr id="31828" name="テキスト ボックス 31827">
          <a:extLst>
            <a:ext uri="{FF2B5EF4-FFF2-40B4-BE49-F238E27FC236}">
              <a16:creationId xmlns:a16="http://schemas.microsoft.com/office/drawing/2014/main" id="{A1F36CD1-0627-438C-A5C0-B41988669F60}"/>
            </a:ext>
          </a:extLst>
        </xdr:cNvPr>
        <xdr:cNvSpPr txBox="1"/>
      </xdr:nvSpPr>
      <xdr:spPr>
        <a:xfrm>
          <a:off x="2630365" y="4007827"/>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16</xdr:row>
      <xdr:rowOff>21980</xdr:rowOff>
    </xdr:from>
    <xdr:to>
      <xdr:col>5</xdr:col>
      <xdr:colOff>637442</xdr:colOff>
      <xdr:row>16</xdr:row>
      <xdr:rowOff>227134</xdr:rowOff>
    </xdr:to>
    <xdr:sp macro="" textlink="">
      <xdr:nvSpPr>
        <xdr:cNvPr id="31829" name="テキスト ボックス 31828">
          <a:extLst>
            <a:ext uri="{FF2B5EF4-FFF2-40B4-BE49-F238E27FC236}">
              <a16:creationId xmlns:a16="http://schemas.microsoft.com/office/drawing/2014/main" id="{99D6005C-A158-439A-B717-31BC69B91D65}"/>
            </a:ext>
          </a:extLst>
        </xdr:cNvPr>
        <xdr:cNvSpPr txBox="1"/>
      </xdr:nvSpPr>
      <xdr:spPr>
        <a:xfrm>
          <a:off x="2637692" y="3758711"/>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18</xdr:row>
      <xdr:rowOff>21981</xdr:rowOff>
    </xdr:from>
    <xdr:to>
      <xdr:col>5</xdr:col>
      <xdr:colOff>637442</xdr:colOff>
      <xdr:row>18</xdr:row>
      <xdr:rowOff>227135</xdr:rowOff>
    </xdr:to>
    <xdr:sp macro="" textlink="">
      <xdr:nvSpPr>
        <xdr:cNvPr id="31834" name="テキスト ボックス 31833">
          <a:extLst>
            <a:ext uri="{FF2B5EF4-FFF2-40B4-BE49-F238E27FC236}">
              <a16:creationId xmlns:a16="http://schemas.microsoft.com/office/drawing/2014/main" id="{00B9110E-CD03-463C-BAB0-5D77C4C85FAD}"/>
            </a:ext>
          </a:extLst>
        </xdr:cNvPr>
        <xdr:cNvSpPr txBox="1"/>
      </xdr:nvSpPr>
      <xdr:spPr>
        <a:xfrm>
          <a:off x="2637692" y="4256943"/>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923193</xdr:colOff>
      <xdr:row>19</xdr:row>
      <xdr:rowOff>11096</xdr:rowOff>
    </xdr:from>
    <xdr:to>
      <xdr:col>5</xdr:col>
      <xdr:colOff>637443</xdr:colOff>
      <xdr:row>19</xdr:row>
      <xdr:rowOff>216250</xdr:rowOff>
    </xdr:to>
    <xdr:sp macro="" textlink="">
      <xdr:nvSpPr>
        <xdr:cNvPr id="31835" name="テキスト ボックス 31834">
          <a:extLst>
            <a:ext uri="{FF2B5EF4-FFF2-40B4-BE49-F238E27FC236}">
              <a16:creationId xmlns:a16="http://schemas.microsoft.com/office/drawing/2014/main" id="{B79A8FB1-6F4E-4070-B8F4-5E4DD6E6332B}"/>
            </a:ext>
          </a:extLst>
        </xdr:cNvPr>
        <xdr:cNvSpPr txBox="1"/>
      </xdr:nvSpPr>
      <xdr:spPr>
        <a:xfrm>
          <a:off x="2697564" y="4506896"/>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937847</xdr:colOff>
      <xdr:row>20</xdr:row>
      <xdr:rowOff>21981</xdr:rowOff>
    </xdr:from>
    <xdr:to>
      <xdr:col>5</xdr:col>
      <xdr:colOff>652097</xdr:colOff>
      <xdr:row>20</xdr:row>
      <xdr:rowOff>227135</xdr:rowOff>
    </xdr:to>
    <xdr:sp macro="" textlink="">
      <xdr:nvSpPr>
        <xdr:cNvPr id="31836" name="テキスト ボックス 31835">
          <a:extLst>
            <a:ext uri="{FF2B5EF4-FFF2-40B4-BE49-F238E27FC236}">
              <a16:creationId xmlns:a16="http://schemas.microsoft.com/office/drawing/2014/main" id="{DBEA5C56-4E44-4112-B034-882B83EC595F}"/>
            </a:ext>
          </a:extLst>
        </xdr:cNvPr>
        <xdr:cNvSpPr txBox="1"/>
      </xdr:nvSpPr>
      <xdr:spPr>
        <a:xfrm>
          <a:off x="2652347" y="4755173"/>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936382</xdr:colOff>
      <xdr:row>21</xdr:row>
      <xdr:rowOff>5861</xdr:rowOff>
    </xdr:from>
    <xdr:to>
      <xdr:col>5</xdr:col>
      <xdr:colOff>650632</xdr:colOff>
      <xdr:row>21</xdr:row>
      <xdr:rowOff>211015</xdr:rowOff>
    </xdr:to>
    <xdr:sp macro="" textlink="">
      <xdr:nvSpPr>
        <xdr:cNvPr id="31897" name="テキスト ボックス 31896">
          <a:extLst>
            <a:ext uri="{FF2B5EF4-FFF2-40B4-BE49-F238E27FC236}">
              <a16:creationId xmlns:a16="http://schemas.microsoft.com/office/drawing/2014/main" id="{F62ECBB0-E784-4F21-A795-F546D9D00E96}"/>
            </a:ext>
          </a:extLst>
        </xdr:cNvPr>
        <xdr:cNvSpPr txBox="1"/>
      </xdr:nvSpPr>
      <xdr:spPr>
        <a:xfrm>
          <a:off x="2650882" y="4988169"/>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5</xdr:col>
      <xdr:colOff>1242580</xdr:colOff>
      <xdr:row>13</xdr:row>
      <xdr:rowOff>1998</xdr:rowOff>
    </xdr:from>
    <xdr:to>
      <xdr:col>6</xdr:col>
      <xdr:colOff>4330</xdr:colOff>
      <xdr:row>13</xdr:row>
      <xdr:rowOff>207152</xdr:rowOff>
    </xdr:to>
    <xdr:sp macro="" textlink="">
      <xdr:nvSpPr>
        <xdr:cNvPr id="31898" name="テキスト ボックス 31897">
          <a:extLst>
            <a:ext uri="{FF2B5EF4-FFF2-40B4-BE49-F238E27FC236}">
              <a16:creationId xmlns:a16="http://schemas.microsoft.com/office/drawing/2014/main" id="{2AA95331-8446-4163-97FB-2697F345F5AF}"/>
            </a:ext>
          </a:extLst>
        </xdr:cNvPr>
        <xdr:cNvSpPr txBox="1"/>
      </xdr:nvSpPr>
      <xdr:spPr>
        <a:xfrm>
          <a:off x="3900921" y="2985055"/>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1239583</xdr:colOff>
      <xdr:row>14</xdr:row>
      <xdr:rowOff>1666</xdr:rowOff>
    </xdr:from>
    <xdr:to>
      <xdr:col>6</xdr:col>
      <xdr:colOff>3664</xdr:colOff>
      <xdr:row>14</xdr:row>
      <xdr:rowOff>206820</xdr:rowOff>
    </xdr:to>
    <xdr:sp macro="" textlink="">
      <xdr:nvSpPr>
        <xdr:cNvPr id="31900" name="テキスト ボックス 31899">
          <a:extLst>
            <a:ext uri="{FF2B5EF4-FFF2-40B4-BE49-F238E27FC236}">
              <a16:creationId xmlns:a16="http://schemas.microsoft.com/office/drawing/2014/main" id="{DD220434-E7A4-4059-8641-5650E27DFD65}"/>
            </a:ext>
          </a:extLst>
        </xdr:cNvPr>
        <xdr:cNvSpPr txBox="1"/>
      </xdr:nvSpPr>
      <xdr:spPr>
        <a:xfrm>
          <a:off x="3897924" y="3231507"/>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1230923</xdr:colOff>
      <xdr:row>15</xdr:row>
      <xdr:rowOff>7327</xdr:rowOff>
    </xdr:from>
    <xdr:to>
      <xdr:col>5</xdr:col>
      <xdr:colOff>1480038</xdr:colOff>
      <xdr:row>15</xdr:row>
      <xdr:rowOff>212481</xdr:rowOff>
    </xdr:to>
    <xdr:sp macro="" textlink="">
      <xdr:nvSpPr>
        <xdr:cNvPr id="31901" name="テキスト ボックス 31900">
          <a:extLst>
            <a:ext uri="{FF2B5EF4-FFF2-40B4-BE49-F238E27FC236}">
              <a16:creationId xmlns:a16="http://schemas.microsoft.com/office/drawing/2014/main" id="{607FE8E3-3D43-4C55-9991-AA74E9877F78}"/>
            </a:ext>
          </a:extLst>
        </xdr:cNvPr>
        <xdr:cNvSpPr txBox="1"/>
      </xdr:nvSpPr>
      <xdr:spPr>
        <a:xfrm>
          <a:off x="3897923" y="3494942"/>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1232255</xdr:colOff>
      <xdr:row>16</xdr:row>
      <xdr:rowOff>7327</xdr:rowOff>
    </xdr:from>
    <xdr:to>
      <xdr:col>5</xdr:col>
      <xdr:colOff>1481370</xdr:colOff>
      <xdr:row>16</xdr:row>
      <xdr:rowOff>212481</xdr:rowOff>
    </xdr:to>
    <xdr:sp macro="" textlink="">
      <xdr:nvSpPr>
        <xdr:cNvPr id="31903" name="テキスト ボックス 31902">
          <a:extLst>
            <a:ext uri="{FF2B5EF4-FFF2-40B4-BE49-F238E27FC236}">
              <a16:creationId xmlns:a16="http://schemas.microsoft.com/office/drawing/2014/main" id="{1754E4CC-BA36-47EB-BE1B-120C557AD6DE}"/>
            </a:ext>
          </a:extLst>
        </xdr:cNvPr>
        <xdr:cNvSpPr txBox="1"/>
      </xdr:nvSpPr>
      <xdr:spPr>
        <a:xfrm>
          <a:off x="3890596" y="3730736"/>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1229457</xdr:colOff>
      <xdr:row>16</xdr:row>
      <xdr:rowOff>245652</xdr:rowOff>
    </xdr:from>
    <xdr:to>
      <xdr:col>5</xdr:col>
      <xdr:colOff>1478572</xdr:colOff>
      <xdr:row>17</xdr:row>
      <xdr:rowOff>204022</xdr:rowOff>
    </xdr:to>
    <xdr:sp macro="" textlink="">
      <xdr:nvSpPr>
        <xdr:cNvPr id="31904" name="テキスト ボックス 31903">
          <a:extLst>
            <a:ext uri="{FF2B5EF4-FFF2-40B4-BE49-F238E27FC236}">
              <a16:creationId xmlns:a16="http://schemas.microsoft.com/office/drawing/2014/main" id="{E359AB88-0A6A-4BDD-AD62-A2AD0FC0752D}"/>
            </a:ext>
          </a:extLst>
        </xdr:cNvPr>
        <xdr:cNvSpPr txBox="1"/>
      </xdr:nvSpPr>
      <xdr:spPr>
        <a:xfrm>
          <a:off x="3887798" y="3969061"/>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1233654</xdr:colOff>
      <xdr:row>18</xdr:row>
      <xdr:rowOff>400</xdr:rowOff>
    </xdr:from>
    <xdr:to>
      <xdr:col>5</xdr:col>
      <xdr:colOff>1482769</xdr:colOff>
      <xdr:row>18</xdr:row>
      <xdr:rowOff>205554</xdr:rowOff>
    </xdr:to>
    <xdr:sp macro="" textlink="">
      <xdr:nvSpPr>
        <xdr:cNvPr id="31905" name="テキスト ボックス 31904">
          <a:extLst>
            <a:ext uri="{FF2B5EF4-FFF2-40B4-BE49-F238E27FC236}">
              <a16:creationId xmlns:a16="http://schemas.microsoft.com/office/drawing/2014/main" id="{3A21CC2F-43A3-4403-8604-400C9031C3C6}"/>
            </a:ext>
          </a:extLst>
        </xdr:cNvPr>
        <xdr:cNvSpPr txBox="1"/>
      </xdr:nvSpPr>
      <xdr:spPr>
        <a:xfrm>
          <a:off x="3891995" y="4217377"/>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1241180</xdr:colOff>
      <xdr:row>19</xdr:row>
      <xdr:rowOff>4598</xdr:rowOff>
    </xdr:from>
    <xdr:to>
      <xdr:col>6</xdr:col>
      <xdr:colOff>2930</xdr:colOff>
      <xdr:row>19</xdr:row>
      <xdr:rowOff>209752</xdr:rowOff>
    </xdr:to>
    <xdr:sp macro="" textlink="">
      <xdr:nvSpPr>
        <xdr:cNvPr id="31916" name="テキスト ボックス 31915">
          <a:extLst>
            <a:ext uri="{FF2B5EF4-FFF2-40B4-BE49-F238E27FC236}">
              <a16:creationId xmlns:a16="http://schemas.microsoft.com/office/drawing/2014/main" id="{E8D49973-1A13-4525-9D91-45BB6D5A4691}"/>
            </a:ext>
          </a:extLst>
        </xdr:cNvPr>
        <xdr:cNvSpPr txBox="1"/>
      </xdr:nvSpPr>
      <xdr:spPr>
        <a:xfrm>
          <a:off x="3899521" y="446835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1237051</xdr:colOff>
      <xdr:row>20</xdr:row>
      <xdr:rowOff>6131</xdr:rowOff>
    </xdr:from>
    <xdr:to>
      <xdr:col>5</xdr:col>
      <xdr:colOff>1483835</xdr:colOff>
      <xdr:row>20</xdr:row>
      <xdr:rowOff>211285</xdr:rowOff>
    </xdr:to>
    <xdr:sp macro="" textlink="">
      <xdr:nvSpPr>
        <xdr:cNvPr id="31917" name="テキスト ボックス 31916">
          <a:extLst>
            <a:ext uri="{FF2B5EF4-FFF2-40B4-BE49-F238E27FC236}">
              <a16:creationId xmlns:a16="http://schemas.microsoft.com/office/drawing/2014/main" id="{46E20D2C-C158-473C-B13D-7F5DF162BF25}"/>
            </a:ext>
          </a:extLst>
        </xdr:cNvPr>
        <xdr:cNvSpPr txBox="1"/>
      </xdr:nvSpPr>
      <xdr:spPr>
        <a:xfrm>
          <a:off x="3895392" y="4716676"/>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1241245</xdr:colOff>
      <xdr:row>21</xdr:row>
      <xdr:rowOff>8992</xdr:rowOff>
    </xdr:from>
    <xdr:to>
      <xdr:col>6</xdr:col>
      <xdr:colOff>2995</xdr:colOff>
      <xdr:row>21</xdr:row>
      <xdr:rowOff>214146</xdr:rowOff>
    </xdr:to>
    <xdr:sp macro="" textlink="">
      <xdr:nvSpPr>
        <xdr:cNvPr id="31922" name="テキスト ボックス 31921">
          <a:extLst>
            <a:ext uri="{FF2B5EF4-FFF2-40B4-BE49-F238E27FC236}">
              <a16:creationId xmlns:a16="http://schemas.microsoft.com/office/drawing/2014/main" id="{C0248D55-BF70-48B0-9199-A2E1584B1135}"/>
            </a:ext>
          </a:extLst>
        </xdr:cNvPr>
        <xdr:cNvSpPr txBox="1"/>
      </xdr:nvSpPr>
      <xdr:spPr>
        <a:xfrm>
          <a:off x="3899586" y="4966322"/>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6</xdr:col>
      <xdr:colOff>1234787</xdr:colOff>
      <xdr:row>13</xdr:row>
      <xdr:rowOff>2863</xdr:rowOff>
    </xdr:from>
    <xdr:to>
      <xdr:col>6</xdr:col>
      <xdr:colOff>1481571</xdr:colOff>
      <xdr:row>13</xdr:row>
      <xdr:rowOff>208017</xdr:rowOff>
    </xdr:to>
    <xdr:sp macro="" textlink="">
      <xdr:nvSpPr>
        <xdr:cNvPr id="31923" name="テキスト ボックス 31922">
          <a:extLst>
            <a:ext uri="{FF2B5EF4-FFF2-40B4-BE49-F238E27FC236}">
              <a16:creationId xmlns:a16="http://schemas.microsoft.com/office/drawing/2014/main" id="{8CC467FE-EB93-4038-9F9C-79D2540D88B9}"/>
            </a:ext>
          </a:extLst>
        </xdr:cNvPr>
        <xdr:cNvSpPr txBox="1"/>
      </xdr:nvSpPr>
      <xdr:spPr>
        <a:xfrm>
          <a:off x="5378162" y="2985920"/>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1238255</xdr:colOff>
      <xdr:row>14</xdr:row>
      <xdr:rowOff>4330</xdr:rowOff>
    </xdr:from>
    <xdr:to>
      <xdr:col>7</xdr:col>
      <xdr:colOff>5</xdr:colOff>
      <xdr:row>14</xdr:row>
      <xdr:rowOff>209484</xdr:rowOff>
    </xdr:to>
    <xdr:sp macro="" textlink="">
      <xdr:nvSpPr>
        <xdr:cNvPr id="31925" name="テキスト ボックス 31924">
          <a:extLst>
            <a:ext uri="{FF2B5EF4-FFF2-40B4-BE49-F238E27FC236}">
              <a16:creationId xmlns:a16="http://schemas.microsoft.com/office/drawing/2014/main" id="{EF78B77C-C281-4C3F-A765-FDE5ACE7F05C}"/>
            </a:ext>
          </a:extLst>
        </xdr:cNvPr>
        <xdr:cNvSpPr txBox="1"/>
      </xdr:nvSpPr>
      <xdr:spPr>
        <a:xfrm>
          <a:off x="5381630" y="3234171"/>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1239118</xdr:colOff>
      <xdr:row>15</xdr:row>
      <xdr:rowOff>5197</xdr:rowOff>
    </xdr:from>
    <xdr:to>
      <xdr:col>7</xdr:col>
      <xdr:colOff>868</xdr:colOff>
      <xdr:row>15</xdr:row>
      <xdr:rowOff>210351</xdr:rowOff>
    </xdr:to>
    <xdr:sp macro="" textlink="">
      <xdr:nvSpPr>
        <xdr:cNvPr id="31926" name="テキスト ボックス 31925">
          <a:extLst>
            <a:ext uri="{FF2B5EF4-FFF2-40B4-BE49-F238E27FC236}">
              <a16:creationId xmlns:a16="http://schemas.microsoft.com/office/drawing/2014/main" id="{D814C320-0A6F-43A5-8FEA-9649EE898298}"/>
            </a:ext>
          </a:extLst>
        </xdr:cNvPr>
        <xdr:cNvSpPr txBox="1"/>
      </xdr:nvSpPr>
      <xdr:spPr>
        <a:xfrm>
          <a:off x="5382493" y="3481822"/>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1239971</xdr:colOff>
      <xdr:row>16</xdr:row>
      <xdr:rowOff>6069</xdr:rowOff>
    </xdr:from>
    <xdr:to>
      <xdr:col>7</xdr:col>
      <xdr:colOff>1721</xdr:colOff>
      <xdr:row>16</xdr:row>
      <xdr:rowOff>211223</xdr:rowOff>
    </xdr:to>
    <xdr:sp macro="" textlink="">
      <xdr:nvSpPr>
        <xdr:cNvPr id="31928" name="テキスト ボックス 31927">
          <a:extLst>
            <a:ext uri="{FF2B5EF4-FFF2-40B4-BE49-F238E27FC236}">
              <a16:creationId xmlns:a16="http://schemas.microsoft.com/office/drawing/2014/main" id="{C6596F74-8D95-4E99-B91F-A910C59DBAC4}"/>
            </a:ext>
          </a:extLst>
        </xdr:cNvPr>
        <xdr:cNvSpPr txBox="1"/>
      </xdr:nvSpPr>
      <xdr:spPr>
        <a:xfrm>
          <a:off x="5383346" y="3729478"/>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1236499</xdr:colOff>
      <xdr:row>17</xdr:row>
      <xdr:rowOff>2607</xdr:rowOff>
    </xdr:from>
    <xdr:to>
      <xdr:col>6</xdr:col>
      <xdr:colOff>1483283</xdr:colOff>
      <xdr:row>17</xdr:row>
      <xdr:rowOff>207761</xdr:rowOff>
    </xdr:to>
    <xdr:sp macro="" textlink="">
      <xdr:nvSpPr>
        <xdr:cNvPr id="31929" name="テキスト ボックス 31928">
          <a:extLst>
            <a:ext uri="{FF2B5EF4-FFF2-40B4-BE49-F238E27FC236}">
              <a16:creationId xmlns:a16="http://schemas.microsoft.com/office/drawing/2014/main" id="{8C5AB367-AD8B-4B80-8BBB-65EA9E5648BD}"/>
            </a:ext>
          </a:extLst>
        </xdr:cNvPr>
        <xdr:cNvSpPr txBox="1"/>
      </xdr:nvSpPr>
      <xdr:spPr>
        <a:xfrm>
          <a:off x="5379874" y="3972800"/>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1237357</xdr:colOff>
      <xdr:row>18</xdr:row>
      <xdr:rowOff>3477</xdr:rowOff>
    </xdr:from>
    <xdr:to>
      <xdr:col>6</xdr:col>
      <xdr:colOff>1484141</xdr:colOff>
      <xdr:row>18</xdr:row>
      <xdr:rowOff>208631</xdr:rowOff>
    </xdr:to>
    <xdr:sp macro="" textlink="">
      <xdr:nvSpPr>
        <xdr:cNvPr id="31945" name="テキスト ボックス 31944">
          <a:extLst>
            <a:ext uri="{FF2B5EF4-FFF2-40B4-BE49-F238E27FC236}">
              <a16:creationId xmlns:a16="http://schemas.microsoft.com/office/drawing/2014/main" id="{C7D3AF68-34D6-46A8-BF05-7D3193C39869}"/>
            </a:ext>
          </a:extLst>
        </xdr:cNvPr>
        <xdr:cNvSpPr txBox="1"/>
      </xdr:nvSpPr>
      <xdr:spPr>
        <a:xfrm>
          <a:off x="5380732" y="4220454"/>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1238217</xdr:colOff>
      <xdr:row>19</xdr:row>
      <xdr:rowOff>4346</xdr:rowOff>
    </xdr:from>
    <xdr:to>
      <xdr:col>6</xdr:col>
      <xdr:colOff>1485001</xdr:colOff>
      <xdr:row>19</xdr:row>
      <xdr:rowOff>209500</xdr:rowOff>
    </xdr:to>
    <xdr:sp macro="" textlink="">
      <xdr:nvSpPr>
        <xdr:cNvPr id="31947" name="テキスト ボックス 31946">
          <a:extLst>
            <a:ext uri="{FF2B5EF4-FFF2-40B4-BE49-F238E27FC236}">
              <a16:creationId xmlns:a16="http://schemas.microsoft.com/office/drawing/2014/main" id="{C344BD76-4843-4D6C-A4A5-EAA5737122B0}"/>
            </a:ext>
          </a:extLst>
        </xdr:cNvPr>
        <xdr:cNvSpPr txBox="1"/>
      </xdr:nvSpPr>
      <xdr:spPr>
        <a:xfrm>
          <a:off x="5381592" y="4468107"/>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1239073</xdr:colOff>
      <xdr:row>20</xdr:row>
      <xdr:rowOff>5214</xdr:rowOff>
    </xdr:from>
    <xdr:to>
      <xdr:col>7</xdr:col>
      <xdr:colOff>823</xdr:colOff>
      <xdr:row>20</xdr:row>
      <xdr:rowOff>210368</xdr:rowOff>
    </xdr:to>
    <xdr:sp macro="" textlink="">
      <xdr:nvSpPr>
        <xdr:cNvPr id="31948" name="テキスト ボックス 31947">
          <a:extLst>
            <a:ext uri="{FF2B5EF4-FFF2-40B4-BE49-F238E27FC236}">
              <a16:creationId xmlns:a16="http://schemas.microsoft.com/office/drawing/2014/main" id="{DB245514-055E-4827-9BAF-55EB75EC954A}"/>
            </a:ext>
          </a:extLst>
        </xdr:cNvPr>
        <xdr:cNvSpPr txBox="1"/>
      </xdr:nvSpPr>
      <xdr:spPr>
        <a:xfrm>
          <a:off x="5382448" y="471575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1239933</xdr:colOff>
      <xdr:row>21</xdr:row>
      <xdr:rowOff>6081</xdr:rowOff>
    </xdr:from>
    <xdr:to>
      <xdr:col>7</xdr:col>
      <xdr:colOff>1683</xdr:colOff>
      <xdr:row>21</xdr:row>
      <xdr:rowOff>211235</xdr:rowOff>
    </xdr:to>
    <xdr:sp macro="" textlink="">
      <xdr:nvSpPr>
        <xdr:cNvPr id="31950" name="テキスト ボックス 31949">
          <a:extLst>
            <a:ext uri="{FF2B5EF4-FFF2-40B4-BE49-F238E27FC236}">
              <a16:creationId xmlns:a16="http://schemas.microsoft.com/office/drawing/2014/main" id="{E5E43D75-5DC9-4F5F-8FFB-C5D720F1B3D7}"/>
            </a:ext>
          </a:extLst>
        </xdr:cNvPr>
        <xdr:cNvSpPr txBox="1"/>
      </xdr:nvSpPr>
      <xdr:spPr>
        <a:xfrm>
          <a:off x="5383308" y="4963411"/>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8</xdr:col>
      <xdr:colOff>1239095</xdr:colOff>
      <xdr:row>13</xdr:row>
      <xdr:rowOff>2862</xdr:rowOff>
    </xdr:from>
    <xdr:to>
      <xdr:col>9</xdr:col>
      <xdr:colOff>845</xdr:colOff>
      <xdr:row>13</xdr:row>
      <xdr:rowOff>208016</xdr:rowOff>
    </xdr:to>
    <xdr:sp macro="" textlink="">
      <xdr:nvSpPr>
        <xdr:cNvPr id="31951" name="テキスト ボックス 31950">
          <a:extLst>
            <a:ext uri="{FF2B5EF4-FFF2-40B4-BE49-F238E27FC236}">
              <a16:creationId xmlns:a16="http://schemas.microsoft.com/office/drawing/2014/main" id="{FEA2F662-F74E-45A5-A749-6D18569E9B21}"/>
            </a:ext>
          </a:extLst>
        </xdr:cNvPr>
        <xdr:cNvSpPr txBox="1"/>
      </xdr:nvSpPr>
      <xdr:spPr>
        <a:xfrm>
          <a:off x="8352538" y="298591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14</xdr:row>
      <xdr:rowOff>2530</xdr:rowOff>
    </xdr:from>
    <xdr:to>
      <xdr:col>9</xdr:col>
      <xdr:colOff>179</xdr:colOff>
      <xdr:row>14</xdr:row>
      <xdr:rowOff>207684</xdr:rowOff>
    </xdr:to>
    <xdr:sp macro="" textlink="">
      <xdr:nvSpPr>
        <xdr:cNvPr id="31952" name="テキスト ボックス 31951">
          <a:extLst>
            <a:ext uri="{FF2B5EF4-FFF2-40B4-BE49-F238E27FC236}">
              <a16:creationId xmlns:a16="http://schemas.microsoft.com/office/drawing/2014/main" id="{5969C025-5EE8-49DF-803E-4A9CCD3EF9BD}"/>
            </a:ext>
          </a:extLst>
        </xdr:cNvPr>
        <xdr:cNvSpPr txBox="1"/>
      </xdr:nvSpPr>
      <xdr:spPr>
        <a:xfrm>
          <a:off x="8349541" y="3232371"/>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15</xdr:row>
      <xdr:rowOff>3861</xdr:rowOff>
    </xdr:from>
    <xdr:to>
      <xdr:col>9</xdr:col>
      <xdr:colOff>179</xdr:colOff>
      <xdr:row>15</xdr:row>
      <xdr:rowOff>209015</xdr:rowOff>
    </xdr:to>
    <xdr:sp macro="" textlink="">
      <xdr:nvSpPr>
        <xdr:cNvPr id="31959" name="テキスト ボックス 31958">
          <a:extLst>
            <a:ext uri="{FF2B5EF4-FFF2-40B4-BE49-F238E27FC236}">
              <a16:creationId xmlns:a16="http://schemas.microsoft.com/office/drawing/2014/main" id="{BB7226F2-6965-45AD-8ACD-1D96CAFA3F43}"/>
            </a:ext>
          </a:extLst>
        </xdr:cNvPr>
        <xdr:cNvSpPr txBox="1"/>
      </xdr:nvSpPr>
      <xdr:spPr>
        <a:xfrm>
          <a:off x="8349541" y="3480486"/>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1228770</xdr:colOff>
      <xdr:row>16</xdr:row>
      <xdr:rowOff>8191</xdr:rowOff>
    </xdr:from>
    <xdr:to>
      <xdr:col>8</xdr:col>
      <xdr:colOff>1477885</xdr:colOff>
      <xdr:row>16</xdr:row>
      <xdr:rowOff>213345</xdr:rowOff>
    </xdr:to>
    <xdr:sp macro="" textlink="">
      <xdr:nvSpPr>
        <xdr:cNvPr id="31960" name="テキスト ボックス 31959">
          <a:extLst>
            <a:ext uri="{FF2B5EF4-FFF2-40B4-BE49-F238E27FC236}">
              <a16:creationId xmlns:a16="http://schemas.microsoft.com/office/drawing/2014/main" id="{9ABB6FEA-3447-45FE-BE25-9BC428B37CA1}"/>
            </a:ext>
          </a:extLst>
        </xdr:cNvPr>
        <xdr:cNvSpPr txBox="1"/>
      </xdr:nvSpPr>
      <xdr:spPr>
        <a:xfrm>
          <a:off x="8342213" y="3731600"/>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1234632</xdr:colOff>
      <xdr:row>17</xdr:row>
      <xdr:rowOff>4062</xdr:rowOff>
    </xdr:from>
    <xdr:to>
      <xdr:col>8</xdr:col>
      <xdr:colOff>1483747</xdr:colOff>
      <xdr:row>17</xdr:row>
      <xdr:rowOff>209216</xdr:rowOff>
    </xdr:to>
    <xdr:sp macro="" textlink="">
      <xdr:nvSpPr>
        <xdr:cNvPr id="31961" name="テキスト ボックス 31960">
          <a:extLst>
            <a:ext uri="{FF2B5EF4-FFF2-40B4-BE49-F238E27FC236}">
              <a16:creationId xmlns:a16="http://schemas.microsoft.com/office/drawing/2014/main" id="{26FEB78B-9582-46C3-9867-5C80D1B783B6}"/>
            </a:ext>
          </a:extLst>
        </xdr:cNvPr>
        <xdr:cNvSpPr txBox="1"/>
      </xdr:nvSpPr>
      <xdr:spPr>
        <a:xfrm>
          <a:off x="8348075" y="3974255"/>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1234499</xdr:colOff>
      <xdr:row>18</xdr:row>
      <xdr:rowOff>1264</xdr:rowOff>
    </xdr:from>
    <xdr:to>
      <xdr:col>8</xdr:col>
      <xdr:colOff>1483614</xdr:colOff>
      <xdr:row>18</xdr:row>
      <xdr:rowOff>206418</xdr:rowOff>
    </xdr:to>
    <xdr:sp macro="" textlink="">
      <xdr:nvSpPr>
        <xdr:cNvPr id="31965" name="テキスト ボックス 31964">
          <a:extLst>
            <a:ext uri="{FF2B5EF4-FFF2-40B4-BE49-F238E27FC236}">
              <a16:creationId xmlns:a16="http://schemas.microsoft.com/office/drawing/2014/main" id="{211DD8F1-7471-496D-900A-844A7FFFC7CA}"/>
            </a:ext>
          </a:extLst>
        </xdr:cNvPr>
        <xdr:cNvSpPr txBox="1"/>
      </xdr:nvSpPr>
      <xdr:spPr>
        <a:xfrm>
          <a:off x="8347942" y="4218241"/>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1237695</xdr:colOff>
      <xdr:row>19</xdr:row>
      <xdr:rowOff>5462</xdr:rowOff>
    </xdr:from>
    <xdr:to>
      <xdr:col>8</xdr:col>
      <xdr:colOff>1484479</xdr:colOff>
      <xdr:row>19</xdr:row>
      <xdr:rowOff>210616</xdr:rowOff>
    </xdr:to>
    <xdr:sp macro="" textlink="">
      <xdr:nvSpPr>
        <xdr:cNvPr id="31976" name="テキスト ボックス 31975">
          <a:extLst>
            <a:ext uri="{FF2B5EF4-FFF2-40B4-BE49-F238E27FC236}">
              <a16:creationId xmlns:a16="http://schemas.microsoft.com/office/drawing/2014/main" id="{4B4F0B7E-6FA3-4510-958C-1309B491425C}"/>
            </a:ext>
          </a:extLst>
        </xdr:cNvPr>
        <xdr:cNvSpPr txBox="1"/>
      </xdr:nvSpPr>
      <xdr:spPr>
        <a:xfrm>
          <a:off x="8351138" y="4469223"/>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1237896</xdr:colOff>
      <xdr:row>20</xdr:row>
      <xdr:rowOff>2665</xdr:rowOff>
    </xdr:from>
    <xdr:to>
      <xdr:col>8</xdr:col>
      <xdr:colOff>1484680</xdr:colOff>
      <xdr:row>20</xdr:row>
      <xdr:rowOff>207819</xdr:rowOff>
    </xdr:to>
    <xdr:sp macro="" textlink="">
      <xdr:nvSpPr>
        <xdr:cNvPr id="31977" name="テキスト ボックス 31976">
          <a:extLst>
            <a:ext uri="{FF2B5EF4-FFF2-40B4-BE49-F238E27FC236}">
              <a16:creationId xmlns:a16="http://schemas.microsoft.com/office/drawing/2014/main" id="{1C83ABEC-A32B-4473-9560-117EC19BF050}"/>
            </a:ext>
          </a:extLst>
        </xdr:cNvPr>
        <xdr:cNvSpPr txBox="1"/>
      </xdr:nvSpPr>
      <xdr:spPr>
        <a:xfrm>
          <a:off x="8351339" y="4713210"/>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1237760</xdr:colOff>
      <xdr:row>21</xdr:row>
      <xdr:rowOff>5526</xdr:rowOff>
    </xdr:from>
    <xdr:to>
      <xdr:col>8</xdr:col>
      <xdr:colOff>1484544</xdr:colOff>
      <xdr:row>21</xdr:row>
      <xdr:rowOff>210680</xdr:rowOff>
    </xdr:to>
    <xdr:sp macro="" textlink="">
      <xdr:nvSpPr>
        <xdr:cNvPr id="31979" name="テキスト ボックス 31978">
          <a:extLst>
            <a:ext uri="{FF2B5EF4-FFF2-40B4-BE49-F238E27FC236}">
              <a16:creationId xmlns:a16="http://schemas.microsoft.com/office/drawing/2014/main" id="{97F81F66-C5CB-4A66-8EDC-9FD90C9F1FCE}"/>
            </a:ext>
          </a:extLst>
        </xdr:cNvPr>
        <xdr:cNvSpPr txBox="1"/>
      </xdr:nvSpPr>
      <xdr:spPr>
        <a:xfrm>
          <a:off x="8351203" y="4962856"/>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9</xdr:col>
      <xdr:colOff>1355165</xdr:colOff>
      <xdr:row>13</xdr:row>
      <xdr:rowOff>0</xdr:rowOff>
    </xdr:from>
    <xdr:to>
      <xdr:col>10</xdr:col>
      <xdr:colOff>17</xdr:colOff>
      <xdr:row>13</xdr:row>
      <xdr:rowOff>205154</xdr:rowOff>
    </xdr:to>
    <xdr:sp macro="" textlink="">
      <xdr:nvSpPr>
        <xdr:cNvPr id="31981" name="テキスト ボックス 31980">
          <a:extLst>
            <a:ext uri="{FF2B5EF4-FFF2-40B4-BE49-F238E27FC236}">
              <a16:creationId xmlns:a16="http://schemas.microsoft.com/office/drawing/2014/main" id="{94B54F47-C0FE-4C7A-BADF-D2AB941E76FA}"/>
            </a:ext>
          </a:extLst>
        </xdr:cNvPr>
        <xdr:cNvSpPr txBox="1"/>
      </xdr:nvSpPr>
      <xdr:spPr>
        <a:xfrm>
          <a:off x="9953642" y="2983057"/>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1358633</xdr:colOff>
      <xdr:row>14</xdr:row>
      <xdr:rowOff>1467</xdr:rowOff>
    </xdr:from>
    <xdr:to>
      <xdr:col>10</xdr:col>
      <xdr:colOff>3485</xdr:colOff>
      <xdr:row>14</xdr:row>
      <xdr:rowOff>206621</xdr:rowOff>
    </xdr:to>
    <xdr:sp macro="" textlink="">
      <xdr:nvSpPr>
        <xdr:cNvPr id="32001" name="テキスト ボックス 32000">
          <a:extLst>
            <a:ext uri="{FF2B5EF4-FFF2-40B4-BE49-F238E27FC236}">
              <a16:creationId xmlns:a16="http://schemas.microsoft.com/office/drawing/2014/main" id="{32208979-0910-45AE-AF21-A15C38F6843C}"/>
            </a:ext>
          </a:extLst>
        </xdr:cNvPr>
        <xdr:cNvSpPr txBox="1"/>
      </xdr:nvSpPr>
      <xdr:spPr>
        <a:xfrm>
          <a:off x="9957110" y="3231308"/>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1359496</xdr:colOff>
      <xdr:row>15</xdr:row>
      <xdr:rowOff>2334</xdr:rowOff>
    </xdr:from>
    <xdr:to>
      <xdr:col>10</xdr:col>
      <xdr:colOff>4348</xdr:colOff>
      <xdr:row>15</xdr:row>
      <xdr:rowOff>207488</xdr:rowOff>
    </xdr:to>
    <xdr:sp macro="" textlink="">
      <xdr:nvSpPr>
        <xdr:cNvPr id="32002" name="テキスト ボックス 32001">
          <a:extLst>
            <a:ext uri="{FF2B5EF4-FFF2-40B4-BE49-F238E27FC236}">
              <a16:creationId xmlns:a16="http://schemas.microsoft.com/office/drawing/2014/main" id="{A74787F4-7913-4BA4-A405-3DBD4BE3A090}"/>
            </a:ext>
          </a:extLst>
        </xdr:cNvPr>
        <xdr:cNvSpPr txBox="1"/>
      </xdr:nvSpPr>
      <xdr:spPr>
        <a:xfrm>
          <a:off x="9957973" y="347895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1360349</xdr:colOff>
      <xdr:row>16</xdr:row>
      <xdr:rowOff>3206</xdr:rowOff>
    </xdr:from>
    <xdr:to>
      <xdr:col>10</xdr:col>
      <xdr:colOff>5201</xdr:colOff>
      <xdr:row>16</xdr:row>
      <xdr:rowOff>208360</xdr:rowOff>
    </xdr:to>
    <xdr:sp macro="" textlink="">
      <xdr:nvSpPr>
        <xdr:cNvPr id="32006" name="テキスト ボックス 32005">
          <a:extLst>
            <a:ext uri="{FF2B5EF4-FFF2-40B4-BE49-F238E27FC236}">
              <a16:creationId xmlns:a16="http://schemas.microsoft.com/office/drawing/2014/main" id="{06E21756-E714-4B73-8E17-DC450F60308A}"/>
            </a:ext>
          </a:extLst>
        </xdr:cNvPr>
        <xdr:cNvSpPr txBox="1"/>
      </xdr:nvSpPr>
      <xdr:spPr>
        <a:xfrm>
          <a:off x="9958826" y="3726615"/>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1356877</xdr:colOff>
      <xdr:row>16</xdr:row>
      <xdr:rowOff>246528</xdr:rowOff>
    </xdr:from>
    <xdr:to>
      <xdr:col>10</xdr:col>
      <xdr:colOff>1729</xdr:colOff>
      <xdr:row>17</xdr:row>
      <xdr:rowOff>204898</xdr:rowOff>
    </xdr:to>
    <xdr:sp macro="" textlink="">
      <xdr:nvSpPr>
        <xdr:cNvPr id="32011" name="テキスト ボックス 32010">
          <a:extLst>
            <a:ext uri="{FF2B5EF4-FFF2-40B4-BE49-F238E27FC236}">
              <a16:creationId xmlns:a16="http://schemas.microsoft.com/office/drawing/2014/main" id="{EC665B8F-90B3-4C1C-BA79-DC2B829D14C7}"/>
            </a:ext>
          </a:extLst>
        </xdr:cNvPr>
        <xdr:cNvSpPr txBox="1"/>
      </xdr:nvSpPr>
      <xdr:spPr>
        <a:xfrm>
          <a:off x="9955354" y="3969937"/>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1357735</xdr:colOff>
      <xdr:row>18</xdr:row>
      <xdr:rowOff>614</xdr:rowOff>
    </xdr:from>
    <xdr:to>
      <xdr:col>10</xdr:col>
      <xdr:colOff>2587</xdr:colOff>
      <xdr:row>18</xdr:row>
      <xdr:rowOff>205768</xdr:rowOff>
    </xdr:to>
    <xdr:sp macro="" textlink="">
      <xdr:nvSpPr>
        <xdr:cNvPr id="32012" name="テキスト ボックス 32011">
          <a:extLst>
            <a:ext uri="{FF2B5EF4-FFF2-40B4-BE49-F238E27FC236}">
              <a16:creationId xmlns:a16="http://schemas.microsoft.com/office/drawing/2014/main" id="{75F67FB8-B419-484D-9336-C6D7E73AFEA0}"/>
            </a:ext>
          </a:extLst>
        </xdr:cNvPr>
        <xdr:cNvSpPr txBox="1"/>
      </xdr:nvSpPr>
      <xdr:spPr>
        <a:xfrm>
          <a:off x="9956212" y="4217591"/>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1358595</xdr:colOff>
      <xdr:row>19</xdr:row>
      <xdr:rowOff>1483</xdr:rowOff>
    </xdr:from>
    <xdr:to>
      <xdr:col>10</xdr:col>
      <xdr:colOff>3447</xdr:colOff>
      <xdr:row>19</xdr:row>
      <xdr:rowOff>206637</xdr:rowOff>
    </xdr:to>
    <xdr:sp macro="" textlink="">
      <xdr:nvSpPr>
        <xdr:cNvPr id="32013" name="テキスト ボックス 32012">
          <a:extLst>
            <a:ext uri="{FF2B5EF4-FFF2-40B4-BE49-F238E27FC236}">
              <a16:creationId xmlns:a16="http://schemas.microsoft.com/office/drawing/2014/main" id="{D5EBD59E-C4AA-4D9F-947E-1B886C2BA022}"/>
            </a:ext>
          </a:extLst>
        </xdr:cNvPr>
        <xdr:cNvSpPr txBox="1"/>
      </xdr:nvSpPr>
      <xdr:spPr>
        <a:xfrm>
          <a:off x="9957072" y="4465244"/>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1359451</xdr:colOff>
      <xdr:row>20</xdr:row>
      <xdr:rowOff>2351</xdr:rowOff>
    </xdr:from>
    <xdr:to>
      <xdr:col>10</xdr:col>
      <xdr:colOff>4303</xdr:colOff>
      <xdr:row>20</xdr:row>
      <xdr:rowOff>207505</xdr:rowOff>
    </xdr:to>
    <xdr:sp macro="" textlink="">
      <xdr:nvSpPr>
        <xdr:cNvPr id="32014" name="テキスト ボックス 32013">
          <a:extLst>
            <a:ext uri="{FF2B5EF4-FFF2-40B4-BE49-F238E27FC236}">
              <a16:creationId xmlns:a16="http://schemas.microsoft.com/office/drawing/2014/main" id="{F8E2DBDE-C276-46D5-A67A-FB1DFE1DBA88}"/>
            </a:ext>
          </a:extLst>
        </xdr:cNvPr>
        <xdr:cNvSpPr txBox="1"/>
      </xdr:nvSpPr>
      <xdr:spPr>
        <a:xfrm>
          <a:off x="9957928" y="4712896"/>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1360311</xdr:colOff>
      <xdr:row>21</xdr:row>
      <xdr:rowOff>3218</xdr:rowOff>
    </xdr:from>
    <xdr:to>
      <xdr:col>10</xdr:col>
      <xdr:colOff>5163</xdr:colOff>
      <xdr:row>21</xdr:row>
      <xdr:rowOff>208372</xdr:rowOff>
    </xdr:to>
    <xdr:sp macro="" textlink="">
      <xdr:nvSpPr>
        <xdr:cNvPr id="32015" name="テキスト ボックス 32014">
          <a:extLst>
            <a:ext uri="{FF2B5EF4-FFF2-40B4-BE49-F238E27FC236}">
              <a16:creationId xmlns:a16="http://schemas.microsoft.com/office/drawing/2014/main" id="{1A8A8C7E-91D2-4E58-9112-132772F1B51F}"/>
            </a:ext>
          </a:extLst>
        </xdr:cNvPr>
        <xdr:cNvSpPr txBox="1"/>
      </xdr:nvSpPr>
      <xdr:spPr>
        <a:xfrm>
          <a:off x="9958788" y="4960548"/>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5</xdr:col>
      <xdr:colOff>743776</xdr:colOff>
      <xdr:row>10</xdr:row>
      <xdr:rowOff>10768</xdr:rowOff>
    </xdr:from>
    <xdr:to>
      <xdr:col>7</xdr:col>
      <xdr:colOff>1402772</xdr:colOff>
      <xdr:row>10</xdr:row>
      <xdr:rowOff>199160</xdr:rowOff>
    </xdr:to>
    <xdr:sp macro="" textlink="">
      <xdr:nvSpPr>
        <xdr:cNvPr id="32016" name="テキスト ボックス 32015">
          <a:extLst>
            <a:ext uri="{FF2B5EF4-FFF2-40B4-BE49-F238E27FC236}">
              <a16:creationId xmlns:a16="http://schemas.microsoft.com/office/drawing/2014/main" id="{D3DAB082-37A7-D91F-188C-E70F15241AA3}"/>
            </a:ext>
          </a:extLst>
        </xdr:cNvPr>
        <xdr:cNvSpPr txBox="1"/>
      </xdr:nvSpPr>
      <xdr:spPr>
        <a:xfrm>
          <a:off x="3471390" y="2184200"/>
          <a:ext cx="3637723" cy="1883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令和８年６月１日以降に改築又は増築した保険薬局が和暦で記入。</a:t>
          </a:r>
        </a:p>
      </xdr:txBody>
    </xdr:sp>
    <xdr:clientData/>
  </xdr:twoCellAnchor>
  <xdr:oneCellAnchor>
    <xdr:from>
      <xdr:col>8</xdr:col>
      <xdr:colOff>1027043</xdr:colOff>
      <xdr:row>14</xdr:row>
      <xdr:rowOff>33130</xdr:rowOff>
    </xdr:from>
    <xdr:ext cx="184731" cy="264560"/>
    <xdr:sp macro="" textlink="">
      <xdr:nvSpPr>
        <xdr:cNvPr id="32017" name="テキスト ボックス 32016">
          <a:extLst>
            <a:ext uri="{FF2B5EF4-FFF2-40B4-BE49-F238E27FC236}">
              <a16:creationId xmlns:a16="http://schemas.microsoft.com/office/drawing/2014/main" id="{1BC8D0A2-95E3-A217-9C68-48BBC6E0204C}"/>
            </a:ext>
          </a:extLst>
        </xdr:cNvPr>
        <xdr:cNvSpPr txBox="1"/>
      </xdr:nvSpPr>
      <xdr:spPr>
        <a:xfrm>
          <a:off x="8141804" y="32799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mc:AlternateContent xmlns:mc="http://schemas.openxmlformats.org/markup-compatibility/2006">
    <mc:Choice xmlns:a14="http://schemas.microsoft.com/office/drawing/2010/main" Requires="a14">
      <xdr:twoCellAnchor editAs="oneCell">
        <xdr:from>
          <xdr:col>8</xdr:col>
          <xdr:colOff>0</xdr:colOff>
          <xdr:row>10</xdr:row>
          <xdr:rowOff>0</xdr:rowOff>
        </xdr:from>
        <xdr:to>
          <xdr:col>9</xdr:col>
          <xdr:colOff>1333500</xdr:colOff>
          <xdr:row>11</xdr:row>
          <xdr:rowOff>47625</xdr:rowOff>
        </xdr:to>
        <xdr:sp macro="" textlink="">
          <xdr:nvSpPr>
            <xdr:cNvPr id="32155" name="Group Box 411" hidden="1">
              <a:extLst>
                <a:ext uri="{63B3BB69-23CF-44E3-9099-C40C66FF867C}">
                  <a14:compatExt spid="_x0000_s32155"/>
                </a:ext>
                <a:ext uri="{FF2B5EF4-FFF2-40B4-BE49-F238E27FC236}">
                  <a16:creationId xmlns:a16="http://schemas.microsoft.com/office/drawing/2014/main" id="{00000000-0008-0000-0000-00009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666750</xdr:colOff>
          <xdr:row>7</xdr:row>
          <xdr:rowOff>38100</xdr:rowOff>
        </xdr:from>
        <xdr:to>
          <xdr:col>9</xdr:col>
          <xdr:colOff>933450</xdr:colOff>
          <xdr:row>7</xdr:row>
          <xdr:rowOff>276225</xdr:rowOff>
        </xdr:to>
        <xdr:sp macro="" textlink="">
          <xdr:nvSpPr>
            <xdr:cNvPr id="32157" name="Option Button 413" hidden="1">
              <a:extLst>
                <a:ext uri="{63B3BB69-23CF-44E3-9099-C40C66FF867C}">
                  <a14:compatExt spid="_x0000_s32157"/>
                </a:ext>
                <a:ext uri="{FF2B5EF4-FFF2-40B4-BE49-F238E27FC236}">
                  <a16:creationId xmlns:a16="http://schemas.microsoft.com/office/drawing/2014/main" id="{00000000-0008-0000-0000-00009D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45</xdr:row>
          <xdr:rowOff>171450</xdr:rowOff>
        </xdr:from>
        <xdr:to>
          <xdr:col>6</xdr:col>
          <xdr:colOff>361950</xdr:colOff>
          <xdr:row>45</xdr:row>
          <xdr:rowOff>419100</xdr:rowOff>
        </xdr:to>
        <xdr:sp macro="" textlink="">
          <xdr:nvSpPr>
            <xdr:cNvPr id="32159" name="Option Button 415" hidden="1">
              <a:extLst>
                <a:ext uri="{63B3BB69-23CF-44E3-9099-C40C66FF867C}">
                  <a14:compatExt spid="_x0000_s32159"/>
                </a:ext>
                <a:ext uri="{FF2B5EF4-FFF2-40B4-BE49-F238E27FC236}">
                  <a16:creationId xmlns:a16="http://schemas.microsoft.com/office/drawing/2014/main" id="{00000000-0008-0000-0000-00009F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866775</xdr:colOff>
          <xdr:row>45</xdr:row>
          <xdr:rowOff>133350</xdr:rowOff>
        </xdr:from>
        <xdr:to>
          <xdr:col>6</xdr:col>
          <xdr:colOff>1104900</xdr:colOff>
          <xdr:row>45</xdr:row>
          <xdr:rowOff>381000</xdr:rowOff>
        </xdr:to>
        <xdr:sp macro="" textlink="">
          <xdr:nvSpPr>
            <xdr:cNvPr id="32160" name="Option Button 416" hidden="1">
              <a:extLst>
                <a:ext uri="{63B3BB69-23CF-44E3-9099-C40C66FF867C}">
                  <a14:compatExt spid="_x0000_s32160"/>
                </a:ext>
                <a:ext uri="{FF2B5EF4-FFF2-40B4-BE49-F238E27FC236}">
                  <a16:creationId xmlns:a16="http://schemas.microsoft.com/office/drawing/2014/main" id="{00000000-0008-0000-0000-0000A0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1464364</xdr:colOff>
      <xdr:row>5</xdr:row>
      <xdr:rowOff>234398</xdr:rowOff>
    </xdr:from>
    <xdr:to>
      <xdr:col>9</xdr:col>
      <xdr:colOff>1499152</xdr:colOff>
      <xdr:row>6</xdr:row>
      <xdr:rowOff>132521</xdr:rowOff>
    </xdr:to>
    <xdr:sp macro="" textlink="">
      <xdr:nvSpPr>
        <xdr:cNvPr id="5" name="テキスト ボックス 4">
          <a:extLst>
            <a:ext uri="{FF2B5EF4-FFF2-40B4-BE49-F238E27FC236}">
              <a16:creationId xmlns:a16="http://schemas.microsoft.com/office/drawing/2014/main" id="{A607AA4C-B0EB-4997-9BA4-686882C387BB}"/>
            </a:ext>
          </a:extLst>
        </xdr:cNvPr>
        <xdr:cNvSpPr txBox="1"/>
      </xdr:nvSpPr>
      <xdr:spPr>
        <a:xfrm>
          <a:off x="8603973" y="1095789"/>
          <a:ext cx="1517375" cy="1880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別シートの表を参考すること</a:t>
          </a:r>
        </a:p>
      </xdr:txBody>
    </xdr:sp>
    <xdr:clientData/>
  </xdr:twoCellAnchor>
  <xdr:oneCellAnchor>
    <xdr:from>
      <xdr:col>4</xdr:col>
      <xdr:colOff>374297</xdr:colOff>
      <xdr:row>75</xdr:row>
      <xdr:rowOff>82753</xdr:rowOff>
    </xdr:from>
    <xdr:ext cx="1998294" cy="293683"/>
    <xdr:sp macro="" textlink="">
      <xdr:nvSpPr>
        <xdr:cNvPr id="32047" name="テキスト ボックス 12">
          <a:extLst>
            <a:ext uri="{FF2B5EF4-FFF2-40B4-BE49-F238E27FC236}">
              <a16:creationId xmlns:a16="http://schemas.microsoft.com/office/drawing/2014/main" id="{B6A2D7B4-A787-427D-AD3E-154320D14DE8}"/>
            </a:ext>
          </a:extLst>
        </xdr:cNvPr>
        <xdr:cNvSpPr txBox="1"/>
      </xdr:nvSpPr>
      <xdr:spPr>
        <a:xfrm>
          <a:off x="2149411" y="27081798"/>
          <a:ext cx="1998294"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（８．で「届出をしている」と回答した場合に回答）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142875</xdr:colOff>
          <xdr:row>45</xdr:row>
          <xdr:rowOff>152400</xdr:rowOff>
        </xdr:from>
        <xdr:to>
          <xdr:col>9</xdr:col>
          <xdr:colOff>381000</xdr:colOff>
          <xdr:row>45</xdr:row>
          <xdr:rowOff>400050</xdr:rowOff>
        </xdr:to>
        <xdr:sp macro="" textlink="">
          <xdr:nvSpPr>
            <xdr:cNvPr id="32172" name="Option Button 428" hidden="1">
              <a:extLst>
                <a:ext uri="{63B3BB69-23CF-44E3-9099-C40C66FF867C}">
                  <a14:compatExt spid="_x0000_s32172"/>
                </a:ext>
                <a:ext uri="{FF2B5EF4-FFF2-40B4-BE49-F238E27FC236}">
                  <a16:creationId xmlns:a16="http://schemas.microsoft.com/office/drawing/2014/main" id="{00000000-0008-0000-0000-0000AC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733425</xdr:colOff>
          <xdr:row>45</xdr:row>
          <xdr:rowOff>161925</xdr:rowOff>
        </xdr:from>
        <xdr:to>
          <xdr:col>9</xdr:col>
          <xdr:colOff>971550</xdr:colOff>
          <xdr:row>45</xdr:row>
          <xdr:rowOff>409575</xdr:rowOff>
        </xdr:to>
        <xdr:sp macro="" textlink="">
          <xdr:nvSpPr>
            <xdr:cNvPr id="32173" name="Option Button 429" hidden="1">
              <a:extLst>
                <a:ext uri="{63B3BB69-23CF-44E3-9099-C40C66FF867C}">
                  <a14:compatExt spid="_x0000_s32173"/>
                </a:ext>
                <a:ext uri="{FF2B5EF4-FFF2-40B4-BE49-F238E27FC236}">
                  <a16:creationId xmlns:a16="http://schemas.microsoft.com/office/drawing/2014/main" id="{00000000-0008-0000-0000-0000AD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1457325</xdr:colOff>
          <xdr:row>3</xdr:row>
          <xdr:rowOff>200025</xdr:rowOff>
        </xdr:from>
        <xdr:to>
          <xdr:col>10</xdr:col>
          <xdr:colOff>9525</xdr:colOff>
          <xdr:row>6</xdr:row>
          <xdr:rowOff>104775</xdr:rowOff>
        </xdr:to>
        <xdr:sp macro="" textlink="">
          <xdr:nvSpPr>
            <xdr:cNvPr id="32179" name="Group Box 435" hidden="1">
              <a:extLst>
                <a:ext uri="{63B3BB69-23CF-44E3-9099-C40C66FF867C}">
                  <a14:compatExt spid="_x0000_s32179"/>
                </a:ext>
                <a:ext uri="{FF2B5EF4-FFF2-40B4-BE49-F238E27FC236}">
                  <a16:creationId xmlns:a16="http://schemas.microsoft.com/office/drawing/2014/main" id="{00000000-0008-0000-0000-0000B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xdr:row>
          <xdr:rowOff>228600</xdr:rowOff>
        </xdr:from>
        <xdr:to>
          <xdr:col>8</xdr:col>
          <xdr:colOff>0</xdr:colOff>
          <xdr:row>7</xdr:row>
          <xdr:rowOff>38100</xdr:rowOff>
        </xdr:to>
        <xdr:sp macro="" textlink="">
          <xdr:nvSpPr>
            <xdr:cNvPr id="32180" name="Group Box 436" hidden="1">
              <a:extLst>
                <a:ext uri="{63B3BB69-23CF-44E3-9099-C40C66FF867C}">
                  <a14:compatExt spid="_x0000_s32180"/>
                </a:ext>
                <a:ext uri="{FF2B5EF4-FFF2-40B4-BE49-F238E27FC236}">
                  <a16:creationId xmlns:a16="http://schemas.microsoft.com/office/drawing/2014/main" id="{00000000-0008-0000-0000-0000B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1419225</xdr:colOff>
          <xdr:row>6</xdr:row>
          <xdr:rowOff>209550</xdr:rowOff>
        </xdr:from>
        <xdr:to>
          <xdr:col>10</xdr:col>
          <xdr:colOff>85725</xdr:colOff>
          <xdr:row>8</xdr:row>
          <xdr:rowOff>47625</xdr:rowOff>
        </xdr:to>
        <xdr:sp macro="" textlink="">
          <xdr:nvSpPr>
            <xdr:cNvPr id="32181" name="Group Box 437" hidden="1">
              <a:extLst>
                <a:ext uri="{63B3BB69-23CF-44E3-9099-C40C66FF867C}">
                  <a14:compatExt spid="_x0000_s32181"/>
                </a:ext>
                <a:ext uri="{FF2B5EF4-FFF2-40B4-BE49-F238E27FC236}">
                  <a16:creationId xmlns:a16="http://schemas.microsoft.com/office/drawing/2014/main" id="{00000000-0008-0000-0000-0000B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923925</xdr:colOff>
          <xdr:row>9</xdr:row>
          <xdr:rowOff>152400</xdr:rowOff>
        </xdr:from>
        <xdr:to>
          <xdr:col>8</xdr:col>
          <xdr:colOff>0</xdr:colOff>
          <xdr:row>12</xdr:row>
          <xdr:rowOff>38100</xdr:rowOff>
        </xdr:to>
        <xdr:sp macro="" textlink="">
          <xdr:nvSpPr>
            <xdr:cNvPr id="32182" name="Group Box 438" hidden="1">
              <a:extLst>
                <a:ext uri="{63B3BB69-23CF-44E3-9099-C40C66FF867C}">
                  <a14:compatExt spid="_x0000_s32182"/>
                </a:ext>
                <a:ext uri="{FF2B5EF4-FFF2-40B4-BE49-F238E27FC236}">
                  <a16:creationId xmlns:a16="http://schemas.microsoft.com/office/drawing/2014/main" id="{00000000-0008-0000-0000-0000B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885825</xdr:colOff>
          <xdr:row>29</xdr:row>
          <xdr:rowOff>762000</xdr:rowOff>
        </xdr:from>
        <xdr:to>
          <xdr:col>10</xdr:col>
          <xdr:colOff>85725</xdr:colOff>
          <xdr:row>32</xdr:row>
          <xdr:rowOff>66675</xdr:rowOff>
        </xdr:to>
        <xdr:sp macro="" textlink="">
          <xdr:nvSpPr>
            <xdr:cNvPr id="32183" name="Group Box 439" hidden="1">
              <a:extLst>
                <a:ext uri="{63B3BB69-23CF-44E3-9099-C40C66FF867C}">
                  <a14:compatExt spid="_x0000_s32183"/>
                </a:ext>
                <a:ext uri="{FF2B5EF4-FFF2-40B4-BE49-F238E27FC236}">
                  <a16:creationId xmlns:a16="http://schemas.microsoft.com/office/drawing/2014/main" id="{00000000-0008-0000-0000-0000B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847725</xdr:colOff>
          <xdr:row>32</xdr:row>
          <xdr:rowOff>219075</xdr:rowOff>
        </xdr:from>
        <xdr:to>
          <xdr:col>10</xdr:col>
          <xdr:colOff>304800</xdr:colOff>
          <xdr:row>34</xdr:row>
          <xdr:rowOff>57150</xdr:rowOff>
        </xdr:to>
        <xdr:sp macro="" textlink="">
          <xdr:nvSpPr>
            <xdr:cNvPr id="32184" name="Group Box 440" hidden="1">
              <a:extLst>
                <a:ext uri="{63B3BB69-23CF-44E3-9099-C40C66FF867C}">
                  <a14:compatExt spid="_x0000_s32184"/>
                </a:ext>
                <a:ext uri="{FF2B5EF4-FFF2-40B4-BE49-F238E27FC236}">
                  <a16:creationId xmlns:a16="http://schemas.microsoft.com/office/drawing/2014/main" id="{00000000-0008-0000-0000-0000B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895350</xdr:colOff>
          <xdr:row>34</xdr:row>
          <xdr:rowOff>238125</xdr:rowOff>
        </xdr:from>
        <xdr:to>
          <xdr:col>10</xdr:col>
          <xdr:colOff>161925</xdr:colOff>
          <xdr:row>36</xdr:row>
          <xdr:rowOff>57150</xdr:rowOff>
        </xdr:to>
        <xdr:sp macro="" textlink="">
          <xdr:nvSpPr>
            <xdr:cNvPr id="32185" name="Group Box 441" hidden="1">
              <a:extLst>
                <a:ext uri="{63B3BB69-23CF-44E3-9099-C40C66FF867C}">
                  <a14:compatExt spid="_x0000_s32185"/>
                </a:ext>
                <a:ext uri="{FF2B5EF4-FFF2-40B4-BE49-F238E27FC236}">
                  <a16:creationId xmlns:a16="http://schemas.microsoft.com/office/drawing/2014/main" id="{00000000-0008-0000-0000-0000B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600075</xdr:colOff>
          <xdr:row>36</xdr:row>
          <xdr:rowOff>0</xdr:rowOff>
        </xdr:from>
        <xdr:to>
          <xdr:col>9</xdr:col>
          <xdr:colOff>1219200</xdr:colOff>
          <xdr:row>37</xdr:row>
          <xdr:rowOff>19050</xdr:rowOff>
        </xdr:to>
        <xdr:sp macro="" textlink="">
          <xdr:nvSpPr>
            <xdr:cNvPr id="32186" name="Group Box 442" hidden="1">
              <a:extLst>
                <a:ext uri="{63B3BB69-23CF-44E3-9099-C40C66FF867C}">
                  <a14:compatExt spid="_x0000_s32186"/>
                </a:ext>
                <a:ext uri="{FF2B5EF4-FFF2-40B4-BE49-F238E27FC236}">
                  <a16:creationId xmlns:a16="http://schemas.microsoft.com/office/drawing/2014/main" id="{00000000-0008-0000-0000-0000B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38100</xdr:rowOff>
        </xdr:from>
        <xdr:to>
          <xdr:col>7</xdr:col>
          <xdr:colOff>0</xdr:colOff>
          <xdr:row>46</xdr:row>
          <xdr:rowOff>28575</xdr:rowOff>
        </xdr:to>
        <xdr:sp macro="" textlink="">
          <xdr:nvSpPr>
            <xdr:cNvPr id="32187" name="Group Box 443" hidden="1">
              <a:extLst>
                <a:ext uri="{63B3BB69-23CF-44E3-9099-C40C66FF867C}">
                  <a14:compatExt spid="_x0000_s32187"/>
                </a:ext>
                <a:ext uri="{FF2B5EF4-FFF2-40B4-BE49-F238E27FC236}">
                  <a16:creationId xmlns:a16="http://schemas.microsoft.com/office/drawing/2014/main" id="{00000000-0008-0000-0000-0000B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45</xdr:row>
          <xdr:rowOff>57150</xdr:rowOff>
        </xdr:from>
        <xdr:to>
          <xdr:col>9</xdr:col>
          <xdr:colOff>1600200</xdr:colOff>
          <xdr:row>45</xdr:row>
          <xdr:rowOff>495300</xdr:rowOff>
        </xdr:to>
        <xdr:sp macro="" textlink="">
          <xdr:nvSpPr>
            <xdr:cNvPr id="32188" name="Group Box 444" hidden="1">
              <a:extLst>
                <a:ext uri="{63B3BB69-23CF-44E3-9099-C40C66FF867C}">
                  <a14:compatExt spid="_x0000_s32188"/>
                </a:ext>
                <a:ext uri="{FF2B5EF4-FFF2-40B4-BE49-F238E27FC236}">
                  <a16:creationId xmlns:a16="http://schemas.microsoft.com/office/drawing/2014/main" id="{00000000-0008-0000-0000-0000B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1066800</xdr:colOff>
          <xdr:row>61</xdr:row>
          <xdr:rowOff>85725</xdr:rowOff>
        </xdr:from>
        <xdr:to>
          <xdr:col>6</xdr:col>
          <xdr:colOff>1314450</xdr:colOff>
          <xdr:row>61</xdr:row>
          <xdr:rowOff>323850</xdr:rowOff>
        </xdr:to>
        <xdr:sp macro="" textlink="">
          <xdr:nvSpPr>
            <xdr:cNvPr id="32189" name="Option Button 445" hidden="1">
              <a:extLst>
                <a:ext uri="{63B3BB69-23CF-44E3-9099-C40C66FF867C}">
                  <a14:compatExt spid="_x0000_s32189"/>
                </a:ext>
                <a:ext uri="{FF2B5EF4-FFF2-40B4-BE49-F238E27FC236}">
                  <a16:creationId xmlns:a16="http://schemas.microsoft.com/office/drawing/2014/main" id="{00000000-0008-0000-0000-0000BD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952500</xdr:colOff>
          <xdr:row>61</xdr:row>
          <xdr:rowOff>66675</xdr:rowOff>
        </xdr:from>
        <xdr:to>
          <xdr:col>8</xdr:col>
          <xdr:colOff>1200150</xdr:colOff>
          <xdr:row>61</xdr:row>
          <xdr:rowOff>304800</xdr:rowOff>
        </xdr:to>
        <xdr:sp macro="" textlink="">
          <xdr:nvSpPr>
            <xdr:cNvPr id="32190" name="Option Button 446" hidden="1">
              <a:extLst>
                <a:ext uri="{63B3BB69-23CF-44E3-9099-C40C66FF867C}">
                  <a14:compatExt spid="_x0000_s32190"/>
                </a:ext>
                <a:ext uri="{FF2B5EF4-FFF2-40B4-BE49-F238E27FC236}">
                  <a16:creationId xmlns:a16="http://schemas.microsoft.com/office/drawing/2014/main" id="{00000000-0008-0000-0000-0000BE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67</xdr:row>
          <xdr:rowOff>152400</xdr:rowOff>
        </xdr:from>
        <xdr:to>
          <xdr:col>6</xdr:col>
          <xdr:colOff>561975</xdr:colOff>
          <xdr:row>67</xdr:row>
          <xdr:rowOff>400050</xdr:rowOff>
        </xdr:to>
        <xdr:sp macro="" textlink="">
          <xdr:nvSpPr>
            <xdr:cNvPr id="32191" name="Option Button 447" hidden="1">
              <a:extLst>
                <a:ext uri="{63B3BB69-23CF-44E3-9099-C40C66FF867C}">
                  <a14:compatExt spid="_x0000_s32191"/>
                </a:ext>
                <a:ext uri="{FF2B5EF4-FFF2-40B4-BE49-F238E27FC236}">
                  <a16:creationId xmlns:a16="http://schemas.microsoft.com/office/drawing/2014/main" id="{00000000-0008-0000-0000-0000BF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67</xdr:row>
          <xdr:rowOff>161925</xdr:rowOff>
        </xdr:from>
        <xdr:to>
          <xdr:col>7</xdr:col>
          <xdr:colOff>581025</xdr:colOff>
          <xdr:row>67</xdr:row>
          <xdr:rowOff>409575</xdr:rowOff>
        </xdr:to>
        <xdr:sp macro="" textlink="">
          <xdr:nvSpPr>
            <xdr:cNvPr id="32192" name="Option Button 448" hidden="1">
              <a:extLst>
                <a:ext uri="{63B3BB69-23CF-44E3-9099-C40C66FF867C}">
                  <a14:compatExt spid="_x0000_s32192"/>
                </a:ext>
                <a:ext uri="{FF2B5EF4-FFF2-40B4-BE49-F238E27FC236}">
                  <a16:creationId xmlns:a16="http://schemas.microsoft.com/office/drawing/2014/main" id="{00000000-0008-0000-0000-0000C0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67</xdr:row>
          <xdr:rowOff>142875</xdr:rowOff>
        </xdr:from>
        <xdr:to>
          <xdr:col>8</xdr:col>
          <xdr:colOff>361950</xdr:colOff>
          <xdr:row>67</xdr:row>
          <xdr:rowOff>390525</xdr:rowOff>
        </xdr:to>
        <xdr:sp macro="" textlink="">
          <xdr:nvSpPr>
            <xdr:cNvPr id="32193" name="Option Button 449" hidden="1">
              <a:extLst>
                <a:ext uri="{63B3BB69-23CF-44E3-9099-C40C66FF867C}">
                  <a14:compatExt spid="_x0000_s32193"/>
                </a:ext>
                <a:ext uri="{FF2B5EF4-FFF2-40B4-BE49-F238E27FC236}">
                  <a16:creationId xmlns:a16="http://schemas.microsoft.com/office/drawing/2014/main" id="{00000000-0008-0000-0000-0000C1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67</xdr:row>
          <xdr:rowOff>57150</xdr:rowOff>
        </xdr:from>
        <xdr:to>
          <xdr:col>9</xdr:col>
          <xdr:colOff>657225</xdr:colOff>
          <xdr:row>67</xdr:row>
          <xdr:rowOff>523875</xdr:rowOff>
        </xdr:to>
        <xdr:sp macro="" textlink="">
          <xdr:nvSpPr>
            <xdr:cNvPr id="32194" name="Group Box 450" hidden="1">
              <a:extLst>
                <a:ext uri="{63B3BB69-23CF-44E3-9099-C40C66FF867C}">
                  <a14:compatExt spid="_x0000_s32194"/>
                </a:ext>
                <a:ext uri="{FF2B5EF4-FFF2-40B4-BE49-F238E27FC236}">
                  <a16:creationId xmlns:a16="http://schemas.microsoft.com/office/drawing/2014/main" id="{00000000-0008-0000-0000-0000C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71</xdr:row>
          <xdr:rowOff>352425</xdr:rowOff>
        </xdr:from>
        <xdr:to>
          <xdr:col>10</xdr:col>
          <xdr:colOff>95250</xdr:colOff>
          <xdr:row>72</xdr:row>
          <xdr:rowOff>266700</xdr:rowOff>
        </xdr:to>
        <xdr:sp macro="" textlink="">
          <xdr:nvSpPr>
            <xdr:cNvPr id="32195" name="Group Box 451" hidden="1">
              <a:extLst>
                <a:ext uri="{63B3BB69-23CF-44E3-9099-C40C66FF867C}">
                  <a14:compatExt spid="_x0000_s32195"/>
                </a:ext>
                <a:ext uri="{FF2B5EF4-FFF2-40B4-BE49-F238E27FC236}">
                  <a16:creationId xmlns:a16="http://schemas.microsoft.com/office/drawing/2014/main" id="{00000000-0008-0000-0000-0000C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1457325</xdr:colOff>
          <xdr:row>72</xdr:row>
          <xdr:rowOff>323850</xdr:rowOff>
        </xdr:from>
        <xdr:to>
          <xdr:col>10</xdr:col>
          <xdr:colOff>85725</xdr:colOff>
          <xdr:row>74</xdr:row>
          <xdr:rowOff>57150</xdr:rowOff>
        </xdr:to>
        <xdr:sp macro="" textlink="">
          <xdr:nvSpPr>
            <xdr:cNvPr id="32196" name="Group Box 452" hidden="1">
              <a:extLst>
                <a:ext uri="{63B3BB69-23CF-44E3-9099-C40C66FF867C}">
                  <a14:compatExt spid="_x0000_s32196"/>
                </a:ext>
                <a:ext uri="{FF2B5EF4-FFF2-40B4-BE49-F238E27FC236}">
                  <a16:creationId xmlns:a16="http://schemas.microsoft.com/office/drawing/2014/main" id="{00000000-0008-0000-0000-0000C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73</xdr:row>
          <xdr:rowOff>95250</xdr:rowOff>
        </xdr:from>
        <xdr:to>
          <xdr:col>6</xdr:col>
          <xdr:colOff>742950</xdr:colOff>
          <xdr:row>73</xdr:row>
          <xdr:rowOff>333375</xdr:rowOff>
        </xdr:to>
        <xdr:sp macro="" textlink="">
          <xdr:nvSpPr>
            <xdr:cNvPr id="32197" name="Option Button 453" hidden="1">
              <a:extLst>
                <a:ext uri="{63B3BB69-23CF-44E3-9099-C40C66FF867C}">
                  <a14:compatExt spid="_x0000_s32197"/>
                </a:ext>
                <a:ext uri="{FF2B5EF4-FFF2-40B4-BE49-F238E27FC236}">
                  <a16:creationId xmlns:a16="http://schemas.microsoft.com/office/drawing/2014/main" id="{00000000-0008-0000-0000-0000C5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466725</xdr:colOff>
          <xdr:row>73</xdr:row>
          <xdr:rowOff>76200</xdr:rowOff>
        </xdr:from>
        <xdr:to>
          <xdr:col>8</xdr:col>
          <xdr:colOff>714375</xdr:colOff>
          <xdr:row>73</xdr:row>
          <xdr:rowOff>314325</xdr:rowOff>
        </xdr:to>
        <xdr:sp macro="" textlink="">
          <xdr:nvSpPr>
            <xdr:cNvPr id="32198" name="Option Button 454" hidden="1">
              <a:extLst>
                <a:ext uri="{63B3BB69-23CF-44E3-9099-C40C66FF867C}">
                  <a14:compatExt spid="_x0000_s32198"/>
                </a:ext>
                <a:ext uri="{FF2B5EF4-FFF2-40B4-BE49-F238E27FC236}">
                  <a16:creationId xmlns:a16="http://schemas.microsoft.com/office/drawing/2014/main" id="{00000000-0008-0000-0000-0000C6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1476375</xdr:colOff>
          <xdr:row>73</xdr:row>
          <xdr:rowOff>295275</xdr:rowOff>
        </xdr:from>
        <xdr:to>
          <xdr:col>10</xdr:col>
          <xdr:colOff>104775</xdr:colOff>
          <xdr:row>75</xdr:row>
          <xdr:rowOff>57150</xdr:rowOff>
        </xdr:to>
        <xdr:sp macro="" textlink="">
          <xdr:nvSpPr>
            <xdr:cNvPr id="32199" name="Group Box 455" hidden="1">
              <a:extLst>
                <a:ext uri="{63B3BB69-23CF-44E3-9099-C40C66FF867C}">
                  <a14:compatExt spid="_x0000_s32199"/>
                </a:ext>
                <a:ext uri="{FF2B5EF4-FFF2-40B4-BE49-F238E27FC236}">
                  <a16:creationId xmlns:a16="http://schemas.microsoft.com/office/drawing/2014/main" id="{00000000-0008-0000-0000-0000C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1381125</xdr:colOff>
          <xdr:row>74</xdr:row>
          <xdr:rowOff>0</xdr:rowOff>
        </xdr:from>
        <xdr:to>
          <xdr:col>10</xdr:col>
          <xdr:colOff>152400</xdr:colOff>
          <xdr:row>76</xdr:row>
          <xdr:rowOff>38100</xdr:rowOff>
        </xdr:to>
        <xdr:sp macro="" textlink="">
          <xdr:nvSpPr>
            <xdr:cNvPr id="32200" name="Group Box 456" hidden="1">
              <a:extLst>
                <a:ext uri="{63B3BB69-23CF-44E3-9099-C40C66FF867C}">
                  <a14:compatExt spid="_x0000_s32200"/>
                </a:ext>
                <a:ext uri="{FF2B5EF4-FFF2-40B4-BE49-F238E27FC236}">
                  <a16:creationId xmlns:a16="http://schemas.microsoft.com/office/drawing/2014/main" id="{00000000-0008-0000-0000-0000C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590550</xdr:colOff>
          <xdr:row>78</xdr:row>
          <xdr:rowOff>123825</xdr:rowOff>
        </xdr:from>
        <xdr:to>
          <xdr:col>6</xdr:col>
          <xdr:colOff>790575</xdr:colOff>
          <xdr:row>78</xdr:row>
          <xdr:rowOff>352425</xdr:rowOff>
        </xdr:to>
        <xdr:sp macro="" textlink="">
          <xdr:nvSpPr>
            <xdr:cNvPr id="32201" name="Option Button 457" hidden="1">
              <a:extLst>
                <a:ext uri="{63B3BB69-23CF-44E3-9099-C40C66FF867C}">
                  <a14:compatExt spid="_x0000_s32201"/>
                </a:ext>
                <a:ext uri="{FF2B5EF4-FFF2-40B4-BE49-F238E27FC236}">
                  <a16:creationId xmlns:a16="http://schemas.microsoft.com/office/drawing/2014/main" id="{00000000-0008-0000-0000-0000C9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447675</xdr:colOff>
          <xdr:row>78</xdr:row>
          <xdr:rowOff>123825</xdr:rowOff>
        </xdr:from>
        <xdr:to>
          <xdr:col>8</xdr:col>
          <xdr:colOff>647700</xdr:colOff>
          <xdr:row>78</xdr:row>
          <xdr:rowOff>352425</xdr:rowOff>
        </xdr:to>
        <xdr:sp macro="" textlink="">
          <xdr:nvSpPr>
            <xdr:cNvPr id="32202" name="Option Button 458" hidden="1">
              <a:extLst>
                <a:ext uri="{63B3BB69-23CF-44E3-9099-C40C66FF867C}">
                  <a14:compatExt spid="_x0000_s32202"/>
                </a:ext>
                <a:ext uri="{FF2B5EF4-FFF2-40B4-BE49-F238E27FC236}">
                  <a16:creationId xmlns:a16="http://schemas.microsoft.com/office/drawing/2014/main" id="{00000000-0008-0000-0000-0000CA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76</xdr:row>
          <xdr:rowOff>333375</xdr:rowOff>
        </xdr:from>
        <xdr:to>
          <xdr:col>10</xdr:col>
          <xdr:colOff>19050</xdr:colOff>
          <xdr:row>78</xdr:row>
          <xdr:rowOff>28575</xdr:rowOff>
        </xdr:to>
        <xdr:sp macro="" textlink="">
          <xdr:nvSpPr>
            <xdr:cNvPr id="32203" name="Group Box 459" hidden="1">
              <a:extLst>
                <a:ext uri="{63B3BB69-23CF-44E3-9099-C40C66FF867C}">
                  <a14:compatExt spid="_x0000_s32203"/>
                </a:ext>
                <a:ext uri="{FF2B5EF4-FFF2-40B4-BE49-F238E27FC236}">
                  <a16:creationId xmlns:a16="http://schemas.microsoft.com/office/drawing/2014/main" id="{00000000-0008-0000-0000-0000C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1409700</xdr:colOff>
          <xdr:row>77</xdr:row>
          <xdr:rowOff>409575</xdr:rowOff>
        </xdr:from>
        <xdr:to>
          <xdr:col>10</xdr:col>
          <xdr:colOff>9525</xdr:colOff>
          <xdr:row>79</xdr:row>
          <xdr:rowOff>47625</xdr:rowOff>
        </xdr:to>
        <xdr:sp macro="" textlink="">
          <xdr:nvSpPr>
            <xdr:cNvPr id="32204" name="Group Box 460" hidden="1">
              <a:extLst>
                <a:ext uri="{63B3BB69-23CF-44E3-9099-C40C66FF867C}">
                  <a14:compatExt spid="_x0000_s32204"/>
                </a:ext>
                <a:ext uri="{FF2B5EF4-FFF2-40B4-BE49-F238E27FC236}">
                  <a16:creationId xmlns:a16="http://schemas.microsoft.com/office/drawing/2014/main" id="{00000000-0008-0000-0000-0000C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514350</xdr:colOff>
          <xdr:row>41</xdr:row>
          <xdr:rowOff>9525</xdr:rowOff>
        </xdr:from>
        <xdr:to>
          <xdr:col>9</xdr:col>
          <xdr:colOff>1323975</xdr:colOff>
          <xdr:row>41</xdr:row>
          <xdr:rowOff>371475</xdr:rowOff>
        </xdr:to>
        <xdr:sp macro="" textlink="">
          <xdr:nvSpPr>
            <xdr:cNvPr id="32206" name="Check Box 462" hidden="1">
              <a:extLst>
                <a:ext uri="{63B3BB69-23CF-44E3-9099-C40C66FF867C}">
                  <a14:compatExt spid="_x0000_s32206"/>
                </a:ext>
                <a:ext uri="{FF2B5EF4-FFF2-40B4-BE49-F238E27FC236}">
                  <a16:creationId xmlns:a16="http://schemas.microsoft.com/office/drawing/2014/main" id="{00000000-0008-0000-0000-0000CE7D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医療モールまたは医療ビレッジ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45</xdr:row>
          <xdr:rowOff>0</xdr:rowOff>
        </xdr:from>
        <xdr:to>
          <xdr:col>9</xdr:col>
          <xdr:colOff>1238250</xdr:colOff>
          <xdr:row>45</xdr:row>
          <xdr:rowOff>285750</xdr:rowOff>
        </xdr:to>
        <xdr:sp macro="" textlink="">
          <xdr:nvSpPr>
            <xdr:cNvPr id="32212" name="Group Box 468" hidden="1">
              <a:extLst>
                <a:ext uri="{63B3BB69-23CF-44E3-9099-C40C66FF867C}">
                  <a14:compatExt spid="_x0000_s32212"/>
                </a:ext>
                <a:ext uri="{FF2B5EF4-FFF2-40B4-BE49-F238E27FC236}">
                  <a16:creationId xmlns:a16="http://schemas.microsoft.com/office/drawing/2014/main" id="{00000000-0008-0000-0000-0000D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45</xdr:row>
          <xdr:rowOff>0</xdr:rowOff>
        </xdr:from>
        <xdr:to>
          <xdr:col>9</xdr:col>
          <xdr:colOff>1247775</xdr:colOff>
          <xdr:row>45</xdr:row>
          <xdr:rowOff>314325</xdr:rowOff>
        </xdr:to>
        <xdr:sp macro="" textlink="">
          <xdr:nvSpPr>
            <xdr:cNvPr id="32215" name="Group Box 471" hidden="1">
              <a:extLst>
                <a:ext uri="{63B3BB69-23CF-44E3-9099-C40C66FF867C}">
                  <a14:compatExt spid="_x0000_s32215"/>
                </a:ext>
                <a:ext uri="{FF2B5EF4-FFF2-40B4-BE49-F238E27FC236}">
                  <a16:creationId xmlns:a16="http://schemas.microsoft.com/office/drawing/2014/main" id="{00000000-0008-0000-0000-0000D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45</xdr:row>
          <xdr:rowOff>0</xdr:rowOff>
        </xdr:from>
        <xdr:to>
          <xdr:col>9</xdr:col>
          <xdr:colOff>1200150</xdr:colOff>
          <xdr:row>45</xdr:row>
          <xdr:rowOff>304800</xdr:rowOff>
        </xdr:to>
        <xdr:sp macro="" textlink="">
          <xdr:nvSpPr>
            <xdr:cNvPr id="32218" name="Group Box 474" hidden="1">
              <a:extLst>
                <a:ext uri="{63B3BB69-23CF-44E3-9099-C40C66FF867C}">
                  <a14:compatExt spid="_x0000_s32218"/>
                </a:ext>
                <a:ext uri="{FF2B5EF4-FFF2-40B4-BE49-F238E27FC236}">
                  <a16:creationId xmlns:a16="http://schemas.microsoft.com/office/drawing/2014/main" id="{00000000-0008-0000-0000-0000D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45</xdr:row>
          <xdr:rowOff>0</xdr:rowOff>
        </xdr:from>
        <xdr:to>
          <xdr:col>9</xdr:col>
          <xdr:colOff>1190625</xdr:colOff>
          <xdr:row>45</xdr:row>
          <xdr:rowOff>285750</xdr:rowOff>
        </xdr:to>
        <xdr:sp macro="" textlink="">
          <xdr:nvSpPr>
            <xdr:cNvPr id="32221" name="Group Box 477" hidden="1">
              <a:extLst>
                <a:ext uri="{63B3BB69-23CF-44E3-9099-C40C66FF867C}">
                  <a14:compatExt spid="_x0000_s32221"/>
                </a:ext>
                <a:ext uri="{FF2B5EF4-FFF2-40B4-BE49-F238E27FC236}">
                  <a16:creationId xmlns:a16="http://schemas.microsoft.com/office/drawing/2014/main" id="{00000000-0008-0000-0000-0000D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45</xdr:row>
          <xdr:rowOff>0</xdr:rowOff>
        </xdr:from>
        <xdr:to>
          <xdr:col>9</xdr:col>
          <xdr:colOff>1171575</xdr:colOff>
          <xdr:row>45</xdr:row>
          <xdr:rowOff>333375</xdr:rowOff>
        </xdr:to>
        <xdr:sp macro="" textlink="">
          <xdr:nvSpPr>
            <xdr:cNvPr id="32224" name="Group Box 480" hidden="1">
              <a:extLst>
                <a:ext uri="{63B3BB69-23CF-44E3-9099-C40C66FF867C}">
                  <a14:compatExt spid="_x0000_s32224"/>
                </a:ext>
                <a:ext uri="{FF2B5EF4-FFF2-40B4-BE49-F238E27FC236}">
                  <a16:creationId xmlns:a16="http://schemas.microsoft.com/office/drawing/2014/main" id="{00000000-0008-0000-0000-0000E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1238250</xdr:colOff>
          <xdr:row>67</xdr:row>
          <xdr:rowOff>323850</xdr:rowOff>
        </xdr:to>
        <xdr:sp macro="" textlink="">
          <xdr:nvSpPr>
            <xdr:cNvPr id="32229" name="Group Box 485" hidden="1">
              <a:extLst>
                <a:ext uri="{63B3BB69-23CF-44E3-9099-C40C66FF867C}">
                  <a14:compatExt spid="_x0000_s32229"/>
                </a:ext>
                <a:ext uri="{FF2B5EF4-FFF2-40B4-BE49-F238E27FC236}">
                  <a16:creationId xmlns:a16="http://schemas.microsoft.com/office/drawing/2014/main" id="{00000000-0008-0000-0000-0000E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1162050</xdr:colOff>
          <xdr:row>67</xdr:row>
          <xdr:rowOff>381000</xdr:rowOff>
        </xdr:to>
        <xdr:sp macro="" textlink="">
          <xdr:nvSpPr>
            <xdr:cNvPr id="32232" name="Group Box 488" hidden="1">
              <a:extLst>
                <a:ext uri="{63B3BB69-23CF-44E3-9099-C40C66FF867C}">
                  <a14:compatExt spid="_x0000_s32232"/>
                </a:ext>
                <a:ext uri="{FF2B5EF4-FFF2-40B4-BE49-F238E27FC236}">
                  <a16:creationId xmlns:a16="http://schemas.microsoft.com/office/drawing/2014/main" id="{00000000-0008-0000-0000-0000E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57150</xdr:colOff>
          <xdr:row>67</xdr:row>
          <xdr:rowOff>295275</xdr:rowOff>
        </xdr:to>
        <xdr:sp macro="" textlink="">
          <xdr:nvSpPr>
            <xdr:cNvPr id="32235" name="Group Box 491" hidden="1">
              <a:extLst>
                <a:ext uri="{63B3BB69-23CF-44E3-9099-C40C66FF867C}">
                  <a14:compatExt spid="_x0000_s32235"/>
                </a:ext>
                <a:ext uri="{FF2B5EF4-FFF2-40B4-BE49-F238E27FC236}">
                  <a16:creationId xmlns:a16="http://schemas.microsoft.com/office/drawing/2014/main" id="{00000000-0008-0000-0000-0000E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1333500</xdr:colOff>
          <xdr:row>68</xdr:row>
          <xdr:rowOff>85725</xdr:rowOff>
        </xdr:to>
        <xdr:sp macro="" textlink="">
          <xdr:nvSpPr>
            <xdr:cNvPr id="32237" name="Group Box 493" hidden="1">
              <a:extLst>
                <a:ext uri="{63B3BB69-23CF-44E3-9099-C40C66FF867C}">
                  <a14:compatExt spid="_x0000_s32237"/>
                </a:ext>
                <a:ext uri="{FF2B5EF4-FFF2-40B4-BE49-F238E27FC236}">
                  <a16:creationId xmlns:a16="http://schemas.microsoft.com/office/drawing/2014/main" id="{00000000-0008-0000-0000-0000E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73</xdr:row>
          <xdr:rowOff>0</xdr:rowOff>
        </xdr:from>
        <xdr:to>
          <xdr:col>9</xdr:col>
          <xdr:colOff>781050</xdr:colOff>
          <xdr:row>73</xdr:row>
          <xdr:rowOff>323850</xdr:rowOff>
        </xdr:to>
        <xdr:sp macro="" textlink="">
          <xdr:nvSpPr>
            <xdr:cNvPr id="32243" name="Group Box 499" hidden="1">
              <a:extLst>
                <a:ext uri="{63B3BB69-23CF-44E3-9099-C40C66FF867C}">
                  <a14:compatExt spid="_x0000_s32243"/>
                </a:ext>
                <a:ext uri="{FF2B5EF4-FFF2-40B4-BE49-F238E27FC236}">
                  <a16:creationId xmlns:a16="http://schemas.microsoft.com/office/drawing/2014/main" id="{00000000-0008-0000-0000-0000F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75</xdr:row>
          <xdr:rowOff>57150</xdr:rowOff>
        </xdr:from>
        <xdr:to>
          <xdr:col>6</xdr:col>
          <xdr:colOff>752475</xdr:colOff>
          <xdr:row>75</xdr:row>
          <xdr:rowOff>276225</xdr:rowOff>
        </xdr:to>
        <xdr:sp macro="" textlink="">
          <xdr:nvSpPr>
            <xdr:cNvPr id="32247" name="Option Button 503" hidden="1">
              <a:extLst>
                <a:ext uri="{63B3BB69-23CF-44E3-9099-C40C66FF867C}">
                  <a14:compatExt spid="_x0000_s32247"/>
                </a:ext>
                <a:ext uri="{FF2B5EF4-FFF2-40B4-BE49-F238E27FC236}">
                  <a16:creationId xmlns:a16="http://schemas.microsoft.com/office/drawing/2014/main" id="{00000000-0008-0000-0000-0000F7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466725</xdr:colOff>
          <xdr:row>75</xdr:row>
          <xdr:rowOff>57150</xdr:rowOff>
        </xdr:from>
        <xdr:to>
          <xdr:col>8</xdr:col>
          <xdr:colOff>666750</xdr:colOff>
          <xdr:row>75</xdr:row>
          <xdr:rowOff>285750</xdr:rowOff>
        </xdr:to>
        <xdr:sp macro="" textlink="">
          <xdr:nvSpPr>
            <xdr:cNvPr id="32248" name="Option Button 504" hidden="1">
              <a:extLst>
                <a:ext uri="{63B3BB69-23CF-44E3-9099-C40C66FF867C}">
                  <a14:compatExt spid="_x0000_s32248"/>
                </a:ext>
                <a:ext uri="{FF2B5EF4-FFF2-40B4-BE49-F238E27FC236}">
                  <a16:creationId xmlns:a16="http://schemas.microsoft.com/office/drawing/2014/main" id="{00000000-0008-0000-0000-0000F8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75</xdr:row>
          <xdr:rowOff>9525</xdr:rowOff>
        </xdr:from>
        <xdr:to>
          <xdr:col>8</xdr:col>
          <xdr:colOff>1057275</xdr:colOff>
          <xdr:row>76</xdr:row>
          <xdr:rowOff>9525</xdr:rowOff>
        </xdr:to>
        <xdr:sp macro="" textlink="">
          <xdr:nvSpPr>
            <xdr:cNvPr id="32249" name="Group Box 505" hidden="1">
              <a:extLst>
                <a:ext uri="{63B3BB69-23CF-44E3-9099-C40C66FF867C}">
                  <a14:compatExt spid="_x0000_s32249"/>
                </a:ext>
                <a:ext uri="{FF2B5EF4-FFF2-40B4-BE49-F238E27FC236}">
                  <a16:creationId xmlns:a16="http://schemas.microsoft.com/office/drawing/2014/main" id="{00000000-0008-0000-0000-0000F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79</xdr:row>
          <xdr:rowOff>0</xdr:rowOff>
        </xdr:from>
        <xdr:to>
          <xdr:col>9</xdr:col>
          <xdr:colOff>962025</xdr:colOff>
          <xdr:row>79</xdr:row>
          <xdr:rowOff>342900</xdr:rowOff>
        </xdr:to>
        <xdr:sp macro="" textlink="">
          <xdr:nvSpPr>
            <xdr:cNvPr id="32252" name="Group Box 508" hidden="1">
              <a:extLst>
                <a:ext uri="{63B3BB69-23CF-44E3-9099-C40C66FF867C}">
                  <a14:compatExt spid="_x0000_s32252"/>
                </a:ext>
                <a:ext uri="{FF2B5EF4-FFF2-40B4-BE49-F238E27FC236}">
                  <a16:creationId xmlns:a16="http://schemas.microsoft.com/office/drawing/2014/main" id="{00000000-0008-0000-0000-0000F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82</xdr:row>
          <xdr:rowOff>0</xdr:rowOff>
        </xdr:from>
        <xdr:to>
          <xdr:col>9</xdr:col>
          <xdr:colOff>209550</xdr:colOff>
          <xdr:row>83</xdr:row>
          <xdr:rowOff>171450</xdr:rowOff>
        </xdr:to>
        <xdr:sp macro="" textlink="">
          <xdr:nvSpPr>
            <xdr:cNvPr id="32255" name="Group Box 511" hidden="1">
              <a:extLst>
                <a:ext uri="{63B3BB69-23CF-44E3-9099-C40C66FF867C}">
                  <a14:compatExt spid="_x0000_s32255"/>
                </a:ext>
                <a:ext uri="{FF2B5EF4-FFF2-40B4-BE49-F238E27FC236}">
                  <a16:creationId xmlns:a16="http://schemas.microsoft.com/office/drawing/2014/main" id="{00000000-0008-0000-0000-0000F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xdr:oneCellAnchor>
    <xdr:from>
      <xdr:col>14</xdr:col>
      <xdr:colOff>127000</xdr:colOff>
      <xdr:row>96</xdr:row>
      <xdr:rowOff>0</xdr:rowOff>
    </xdr:from>
    <xdr:ext cx="184731" cy="264560"/>
    <xdr:sp macro="" textlink="">
      <xdr:nvSpPr>
        <xdr:cNvPr id="31995" name="テキスト ボックス 31994">
          <a:extLst>
            <a:ext uri="{FF2B5EF4-FFF2-40B4-BE49-F238E27FC236}">
              <a16:creationId xmlns:a16="http://schemas.microsoft.com/office/drawing/2014/main" id="{2DBE1BDA-9A4D-493C-B407-6D1948BB6BC5}"/>
            </a:ext>
          </a:extLst>
        </xdr:cNvPr>
        <xdr:cNvSpPr txBox="1"/>
      </xdr:nvSpPr>
      <xdr:spPr>
        <a:xfrm>
          <a:off x="14938375" y="353335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31996" name="テキスト ボックス 31995">
          <a:extLst>
            <a:ext uri="{FF2B5EF4-FFF2-40B4-BE49-F238E27FC236}">
              <a16:creationId xmlns:a16="http://schemas.microsoft.com/office/drawing/2014/main" id="{E3AFFCFA-483B-4C80-9D07-34D4ABBBDD13}"/>
            </a:ext>
          </a:extLst>
        </xdr:cNvPr>
        <xdr:cNvSpPr txBox="1"/>
      </xdr:nvSpPr>
      <xdr:spPr>
        <a:xfrm>
          <a:off x="14938375" y="36781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32</xdr:row>
          <xdr:rowOff>276225</xdr:rowOff>
        </xdr:from>
        <xdr:to>
          <xdr:col>5</xdr:col>
          <xdr:colOff>276225</xdr:colOff>
          <xdr:row>34</xdr:row>
          <xdr:rowOff>19050</xdr:rowOff>
        </xdr:to>
        <xdr:sp macro="" textlink="">
          <xdr:nvSpPr>
            <xdr:cNvPr id="32262" name="Option Button 518" hidden="1">
              <a:extLst>
                <a:ext uri="{63B3BB69-23CF-44E3-9099-C40C66FF867C}">
                  <a14:compatExt spid="_x0000_s32262"/>
                </a:ext>
                <a:ext uri="{FF2B5EF4-FFF2-40B4-BE49-F238E27FC236}">
                  <a16:creationId xmlns:a16="http://schemas.microsoft.com/office/drawing/2014/main" id="{00000000-0008-0000-0000-000006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1076325</xdr:colOff>
          <xdr:row>33</xdr:row>
          <xdr:rowOff>38100</xdr:rowOff>
        </xdr:from>
        <xdr:to>
          <xdr:col>6</xdr:col>
          <xdr:colOff>1285875</xdr:colOff>
          <xdr:row>33</xdr:row>
          <xdr:rowOff>219075</xdr:rowOff>
        </xdr:to>
        <xdr:sp macro="" textlink="">
          <xdr:nvSpPr>
            <xdr:cNvPr id="32263" name="Option Button 519" hidden="1">
              <a:extLst>
                <a:ext uri="{63B3BB69-23CF-44E3-9099-C40C66FF867C}">
                  <a14:compatExt spid="_x0000_s32263"/>
                </a:ext>
                <a:ext uri="{FF2B5EF4-FFF2-40B4-BE49-F238E27FC236}">
                  <a16:creationId xmlns:a16="http://schemas.microsoft.com/office/drawing/2014/main" id="{00000000-0008-0000-0000-000007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1047750</xdr:colOff>
          <xdr:row>33</xdr:row>
          <xdr:rowOff>0</xdr:rowOff>
        </xdr:from>
        <xdr:to>
          <xdr:col>5</xdr:col>
          <xdr:colOff>1295400</xdr:colOff>
          <xdr:row>34</xdr:row>
          <xdr:rowOff>19050</xdr:rowOff>
        </xdr:to>
        <xdr:sp macro="" textlink="">
          <xdr:nvSpPr>
            <xdr:cNvPr id="32264" name="Option Button 520" hidden="1">
              <a:extLst>
                <a:ext uri="{63B3BB69-23CF-44E3-9099-C40C66FF867C}">
                  <a14:compatExt spid="_x0000_s32264"/>
                </a:ext>
                <a:ext uri="{FF2B5EF4-FFF2-40B4-BE49-F238E27FC236}">
                  <a16:creationId xmlns:a16="http://schemas.microsoft.com/office/drawing/2014/main" id="{00000000-0008-0000-0000-000008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34</xdr:row>
          <xdr:rowOff>257175</xdr:rowOff>
        </xdr:from>
        <xdr:to>
          <xdr:col>5</xdr:col>
          <xdr:colOff>276225</xdr:colOff>
          <xdr:row>36</xdr:row>
          <xdr:rowOff>19050</xdr:rowOff>
        </xdr:to>
        <xdr:sp macro="" textlink="">
          <xdr:nvSpPr>
            <xdr:cNvPr id="32265" name="Option Button 521" hidden="1">
              <a:extLst>
                <a:ext uri="{63B3BB69-23CF-44E3-9099-C40C66FF867C}">
                  <a14:compatExt spid="_x0000_s32265"/>
                </a:ext>
                <a:ext uri="{FF2B5EF4-FFF2-40B4-BE49-F238E27FC236}">
                  <a16:creationId xmlns:a16="http://schemas.microsoft.com/office/drawing/2014/main" id="{00000000-0008-0000-0000-000009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1085850</xdr:colOff>
          <xdr:row>35</xdr:row>
          <xdr:rowOff>19050</xdr:rowOff>
        </xdr:from>
        <xdr:to>
          <xdr:col>6</xdr:col>
          <xdr:colOff>1295400</xdr:colOff>
          <xdr:row>35</xdr:row>
          <xdr:rowOff>190500</xdr:rowOff>
        </xdr:to>
        <xdr:sp macro="" textlink="">
          <xdr:nvSpPr>
            <xdr:cNvPr id="32266" name="Option Button 522" hidden="1">
              <a:extLst>
                <a:ext uri="{63B3BB69-23CF-44E3-9099-C40C66FF867C}">
                  <a14:compatExt spid="_x0000_s32266"/>
                </a:ext>
                <a:ext uri="{FF2B5EF4-FFF2-40B4-BE49-F238E27FC236}">
                  <a16:creationId xmlns:a16="http://schemas.microsoft.com/office/drawing/2014/main" id="{00000000-0008-0000-0000-00000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1047750</xdr:colOff>
          <xdr:row>34</xdr:row>
          <xdr:rowOff>266700</xdr:rowOff>
        </xdr:from>
        <xdr:to>
          <xdr:col>5</xdr:col>
          <xdr:colOff>1295400</xdr:colOff>
          <xdr:row>36</xdr:row>
          <xdr:rowOff>9525</xdr:rowOff>
        </xdr:to>
        <xdr:sp macro="" textlink="">
          <xdr:nvSpPr>
            <xdr:cNvPr id="32267" name="Option Button 523" hidden="1">
              <a:extLst>
                <a:ext uri="{63B3BB69-23CF-44E3-9099-C40C66FF867C}">
                  <a14:compatExt spid="_x0000_s32267"/>
                </a:ext>
                <a:ext uri="{FF2B5EF4-FFF2-40B4-BE49-F238E27FC236}">
                  <a16:creationId xmlns:a16="http://schemas.microsoft.com/office/drawing/2014/main" id="{00000000-0008-0000-0000-00000B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409575</xdr:colOff>
          <xdr:row>65</xdr:row>
          <xdr:rowOff>161925</xdr:rowOff>
        </xdr:from>
        <xdr:to>
          <xdr:col>9</xdr:col>
          <xdr:colOff>1162050</xdr:colOff>
          <xdr:row>66</xdr:row>
          <xdr:rowOff>9525</xdr:rowOff>
        </xdr:to>
        <xdr:sp macro="" textlink="">
          <xdr:nvSpPr>
            <xdr:cNvPr id="32269" name="Check Box 525" hidden="1">
              <a:extLst>
                <a:ext uri="{63B3BB69-23CF-44E3-9099-C40C66FF867C}">
                  <a14:compatExt spid="_x0000_s32269"/>
                </a:ext>
                <a:ext uri="{FF2B5EF4-FFF2-40B4-BE49-F238E27FC236}">
                  <a16:creationId xmlns:a16="http://schemas.microsoft.com/office/drawing/2014/main" id="{00000000-0008-0000-0000-00000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心電計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6</xdr:row>
          <xdr:rowOff>28575</xdr:rowOff>
        </xdr:from>
        <xdr:to>
          <xdr:col>6</xdr:col>
          <xdr:colOff>114300</xdr:colOff>
          <xdr:row>6</xdr:row>
          <xdr:rowOff>276225</xdr:rowOff>
        </xdr:to>
        <xdr:sp macro="" textlink="">
          <xdr:nvSpPr>
            <xdr:cNvPr id="32281" name="Option Button 537" hidden="1">
              <a:extLst>
                <a:ext uri="{63B3BB69-23CF-44E3-9099-C40C66FF867C}">
                  <a14:compatExt spid="_x0000_s32281"/>
                </a:ext>
                <a:ext uri="{FF2B5EF4-FFF2-40B4-BE49-F238E27FC236}">
                  <a16:creationId xmlns:a16="http://schemas.microsoft.com/office/drawing/2014/main" id="{00000000-0008-0000-0000-000019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中核市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xdr:row>
          <xdr:rowOff>19050</xdr:rowOff>
        </xdr:from>
        <xdr:to>
          <xdr:col>4</xdr:col>
          <xdr:colOff>581025</xdr:colOff>
          <xdr:row>6</xdr:row>
          <xdr:rowOff>266700</xdr:rowOff>
        </xdr:to>
        <xdr:sp macro="" textlink="">
          <xdr:nvSpPr>
            <xdr:cNvPr id="32283" name="Option Button 539" descr="特別区" hidden="1">
              <a:extLst>
                <a:ext uri="{63B3BB69-23CF-44E3-9099-C40C66FF867C}">
                  <a14:compatExt spid="_x0000_s32283"/>
                </a:ext>
                <a:ext uri="{FF2B5EF4-FFF2-40B4-BE49-F238E27FC236}">
                  <a16:creationId xmlns:a16="http://schemas.microsoft.com/office/drawing/2014/main" id="{00000000-0008-0000-0000-00001B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特別区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6</xdr:row>
          <xdr:rowOff>28575</xdr:rowOff>
        </xdr:from>
        <xdr:to>
          <xdr:col>7</xdr:col>
          <xdr:colOff>838200</xdr:colOff>
          <xdr:row>6</xdr:row>
          <xdr:rowOff>276225</xdr:rowOff>
        </xdr:to>
        <xdr:sp macro="" textlink="">
          <xdr:nvSpPr>
            <xdr:cNvPr id="32285" name="Option Button 541" hidden="1">
              <a:extLst>
                <a:ext uri="{63B3BB69-23CF-44E3-9099-C40C66FF867C}">
                  <a14:compatExt spid="_x0000_s32285"/>
                </a:ext>
                <a:ext uri="{FF2B5EF4-FFF2-40B4-BE49-F238E27FC236}">
                  <a16:creationId xmlns:a16="http://schemas.microsoft.com/office/drawing/2014/main" id="{00000000-0008-0000-0000-00001D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医療資源が少ない地域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6</xdr:row>
          <xdr:rowOff>28575</xdr:rowOff>
        </xdr:from>
        <xdr:to>
          <xdr:col>7</xdr:col>
          <xdr:colOff>1381125</xdr:colOff>
          <xdr:row>6</xdr:row>
          <xdr:rowOff>276225</xdr:rowOff>
        </xdr:to>
        <xdr:sp macro="" textlink="">
          <xdr:nvSpPr>
            <xdr:cNvPr id="32289" name="Option Button 545" hidden="1">
              <a:extLst>
                <a:ext uri="{63B3BB69-23CF-44E3-9099-C40C66FF867C}">
                  <a14:compatExt spid="_x0000_s32289"/>
                </a:ext>
                <a:ext uri="{FF2B5EF4-FFF2-40B4-BE49-F238E27FC236}">
                  <a16:creationId xmlns:a16="http://schemas.microsoft.com/office/drawing/2014/main" id="{00000000-0008-0000-0000-000021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6</xdr:row>
          <xdr:rowOff>19050</xdr:rowOff>
        </xdr:from>
        <xdr:to>
          <xdr:col>5</xdr:col>
          <xdr:colOff>866775</xdr:colOff>
          <xdr:row>6</xdr:row>
          <xdr:rowOff>276225</xdr:rowOff>
        </xdr:to>
        <xdr:sp macro="" textlink="">
          <xdr:nvSpPr>
            <xdr:cNvPr id="32290" name="Option Button 546" descr="政令指定都市" hidden="1">
              <a:extLst>
                <a:ext uri="{63B3BB69-23CF-44E3-9099-C40C66FF867C}">
                  <a14:compatExt spid="_x0000_s32290"/>
                </a:ext>
                <a:ext uri="{FF2B5EF4-FFF2-40B4-BE49-F238E27FC236}">
                  <a16:creationId xmlns:a16="http://schemas.microsoft.com/office/drawing/2014/main" id="{00000000-0008-0000-0000-000022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政令指定都市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10</xdr:row>
          <xdr:rowOff>0</xdr:rowOff>
        </xdr:from>
        <xdr:to>
          <xdr:col>4</xdr:col>
          <xdr:colOff>476250</xdr:colOff>
          <xdr:row>11</xdr:row>
          <xdr:rowOff>9525</xdr:rowOff>
        </xdr:to>
        <xdr:sp macro="" textlink="">
          <xdr:nvSpPr>
            <xdr:cNvPr id="32291" name="Check Box 547" hidden="1">
              <a:extLst>
                <a:ext uri="{63B3BB69-23CF-44E3-9099-C40C66FF867C}">
                  <a14:compatExt spid="_x0000_s32291"/>
                </a:ext>
                <a:ext uri="{FF2B5EF4-FFF2-40B4-BE49-F238E27FC236}">
                  <a16:creationId xmlns:a16="http://schemas.microsoft.com/office/drawing/2014/main" id="{00000000-0008-0000-0000-000023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xdr:row>
          <xdr:rowOff>66675</xdr:rowOff>
        </xdr:from>
        <xdr:to>
          <xdr:col>9</xdr:col>
          <xdr:colOff>742950</xdr:colOff>
          <xdr:row>5</xdr:row>
          <xdr:rowOff>285750</xdr:rowOff>
        </xdr:to>
        <xdr:sp macro="" textlink="">
          <xdr:nvSpPr>
            <xdr:cNvPr id="32296" name="Option Button 552" hidden="1">
              <a:extLst>
                <a:ext uri="{63B3BB69-23CF-44E3-9099-C40C66FF867C}">
                  <a14:compatExt spid="_x0000_s32296"/>
                </a:ext>
                <a:ext uri="{FF2B5EF4-FFF2-40B4-BE49-F238E27FC236}">
                  <a16:creationId xmlns:a16="http://schemas.microsoft.com/office/drawing/2014/main" id="{00000000-0008-0000-0000-000028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12</xdr:row>
          <xdr:rowOff>57150</xdr:rowOff>
        </xdr:from>
        <xdr:to>
          <xdr:col>6</xdr:col>
          <xdr:colOff>371475</xdr:colOff>
          <xdr:row>12</xdr:row>
          <xdr:rowOff>295275</xdr:rowOff>
        </xdr:to>
        <xdr:sp macro="" textlink="">
          <xdr:nvSpPr>
            <xdr:cNvPr id="32297" name="Option Button 553" hidden="1">
              <a:extLst>
                <a:ext uri="{63B3BB69-23CF-44E3-9099-C40C66FF867C}">
                  <a14:compatExt spid="_x0000_s32297"/>
                </a:ext>
                <a:ext uri="{FF2B5EF4-FFF2-40B4-BE49-F238E27FC236}">
                  <a16:creationId xmlns:a16="http://schemas.microsoft.com/office/drawing/2014/main" id="{00000000-0008-0000-0000-000029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7</xdr:row>
          <xdr:rowOff>38100</xdr:rowOff>
        </xdr:from>
        <xdr:to>
          <xdr:col>9</xdr:col>
          <xdr:colOff>419100</xdr:colOff>
          <xdr:row>7</xdr:row>
          <xdr:rowOff>276225</xdr:rowOff>
        </xdr:to>
        <xdr:sp macro="" textlink="">
          <xdr:nvSpPr>
            <xdr:cNvPr id="32298" name="Option Button 554" hidden="1">
              <a:extLst>
                <a:ext uri="{63B3BB69-23CF-44E3-9099-C40C66FF867C}">
                  <a14:compatExt spid="_x0000_s32298"/>
                </a:ext>
                <a:ext uri="{FF2B5EF4-FFF2-40B4-BE49-F238E27FC236}">
                  <a16:creationId xmlns:a16="http://schemas.microsoft.com/office/drawing/2014/main" id="{00000000-0008-0000-0000-00002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57150</xdr:rowOff>
        </xdr:from>
        <xdr:to>
          <xdr:col>2</xdr:col>
          <xdr:colOff>66675</xdr:colOff>
          <xdr:row>27</xdr:row>
          <xdr:rowOff>304800</xdr:rowOff>
        </xdr:to>
        <xdr:sp macro="" textlink="">
          <xdr:nvSpPr>
            <xdr:cNvPr id="32301" name="Option Button 557" hidden="1">
              <a:extLst>
                <a:ext uri="{63B3BB69-23CF-44E3-9099-C40C66FF867C}">
                  <a14:compatExt spid="_x0000_s32301"/>
                </a:ext>
                <a:ext uri="{FF2B5EF4-FFF2-40B4-BE49-F238E27FC236}">
                  <a16:creationId xmlns:a16="http://schemas.microsoft.com/office/drawing/2014/main" id="{00000000-0008-0000-0000-00002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71</xdr:row>
          <xdr:rowOff>28575</xdr:rowOff>
        </xdr:from>
        <xdr:to>
          <xdr:col>6</xdr:col>
          <xdr:colOff>323850</xdr:colOff>
          <xdr:row>71</xdr:row>
          <xdr:rowOff>361950</xdr:rowOff>
        </xdr:to>
        <xdr:sp macro="" textlink="">
          <xdr:nvSpPr>
            <xdr:cNvPr id="32302" name="Check Box 558" hidden="1">
              <a:extLst>
                <a:ext uri="{63B3BB69-23CF-44E3-9099-C40C66FF867C}">
                  <a14:compatExt spid="_x0000_s32302"/>
                </a:ext>
                <a:ext uri="{FF2B5EF4-FFF2-40B4-BE49-F238E27FC236}">
                  <a16:creationId xmlns:a16="http://schemas.microsoft.com/office/drawing/2014/main" id="{00000000-0008-0000-0000-00002E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1476375</xdr:colOff>
          <xdr:row>71</xdr:row>
          <xdr:rowOff>57150</xdr:rowOff>
        </xdr:from>
        <xdr:to>
          <xdr:col>8</xdr:col>
          <xdr:colOff>304800</xdr:colOff>
          <xdr:row>71</xdr:row>
          <xdr:rowOff>342900</xdr:rowOff>
        </xdr:to>
        <xdr:sp macro="" textlink="">
          <xdr:nvSpPr>
            <xdr:cNvPr id="32303" name="Check Box 559" hidden="1">
              <a:extLst>
                <a:ext uri="{63B3BB69-23CF-44E3-9099-C40C66FF867C}">
                  <a14:compatExt spid="_x0000_s32303"/>
                </a:ext>
                <a:ext uri="{FF2B5EF4-FFF2-40B4-BE49-F238E27FC236}">
                  <a16:creationId xmlns:a16="http://schemas.microsoft.com/office/drawing/2014/main" id="{00000000-0008-0000-0000-00002F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51</xdr:row>
          <xdr:rowOff>28575</xdr:rowOff>
        </xdr:from>
        <xdr:to>
          <xdr:col>6</xdr:col>
          <xdr:colOff>247650</xdr:colOff>
          <xdr:row>51</xdr:row>
          <xdr:rowOff>352425</xdr:rowOff>
        </xdr:to>
        <xdr:sp macro="" textlink="">
          <xdr:nvSpPr>
            <xdr:cNvPr id="32306" name="Check Box 562" hidden="1">
              <a:extLst>
                <a:ext uri="{63B3BB69-23CF-44E3-9099-C40C66FF867C}">
                  <a14:compatExt spid="_x0000_s32306"/>
                </a:ext>
                <a:ext uri="{FF2B5EF4-FFF2-40B4-BE49-F238E27FC236}">
                  <a16:creationId xmlns:a16="http://schemas.microsoft.com/office/drawing/2014/main" id="{00000000-0008-0000-0000-000032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51</xdr:row>
          <xdr:rowOff>57150</xdr:rowOff>
        </xdr:from>
        <xdr:to>
          <xdr:col>7</xdr:col>
          <xdr:colOff>266700</xdr:colOff>
          <xdr:row>51</xdr:row>
          <xdr:rowOff>333375</xdr:rowOff>
        </xdr:to>
        <xdr:sp macro="" textlink="">
          <xdr:nvSpPr>
            <xdr:cNvPr id="32307" name="Check Box 563" hidden="1">
              <a:extLst>
                <a:ext uri="{63B3BB69-23CF-44E3-9099-C40C66FF867C}">
                  <a14:compatExt spid="_x0000_s32307"/>
                </a:ext>
                <a:ext uri="{FF2B5EF4-FFF2-40B4-BE49-F238E27FC236}">
                  <a16:creationId xmlns:a16="http://schemas.microsoft.com/office/drawing/2014/main" id="{00000000-0008-0000-0000-000033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51</xdr:row>
          <xdr:rowOff>47625</xdr:rowOff>
        </xdr:from>
        <xdr:to>
          <xdr:col>8</xdr:col>
          <xdr:colOff>247650</xdr:colOff>
          <xdr:row>51</xdr:row>
          <xdr:rowOff>352425</xdr:rowOff>
        </xdr:to>
        <xdr:sp macro="" textlink="">
          <xdr:nvSpPr>
            <xdr:cNvPr id="32308" name="Check Box 564" hidden="1">
              <a:extLst>
                <a:ext uri="{63B3BB69-23CF-44E3-9099-C40C66FF867C}">
                  <a14:compatExt spid="_x0000_s32308"/>
                </a:ext>
                <a:ext uri="{FF2B5EF4-FFF2-40B4-BE49-F238E27FC236}">
                  <a16:creationId xmlns:a16="http://schemas.microsoft.com/office/drawing/2014/main" id="{00000000-0008-0000-0000-000034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51</xdr:row>
          <xdr:rowOff>28575</xdr:rowOff>
        </xdr:from>
        <xdr:to>
          <xdr:col>9</xdr:col>
          <xdr:colOff>676275</xdr:colOff>
          <xdr:row>51</xdr:row>
          <xdr:rowOff>352425</xdr:rowOff>
        </xdr:to>
        <xdr:sp macro="" textlink="">
          <xdr:nvSpPr>
            <xdr:cNvPr id="32309" name="Check Box 565" hidden="1">
              <a:extLst>
                <a:ext uri="{63B3BB69-23CF-44E3-9099-C40C66FF867C}">
                  <a14:compatExt spid="_x0000_s32309"/>
                </a:ext>
                <a:ext uri="{FF2B5EF4-FFF2-40B4-BE49-F238E27FC236}">
                  <a16:creationId xmlns:a16="http://schemas.microsoft.com/office/drawing/2014/main" id="{00000000-0008-0000-0000-000035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198783</xdr:colOff>
      <xdr:row>17</xdr:row>
      <xdr:rowOff>242679</xdr:rowOff>
    </xdr:from>
    <xdr:to>
      <xdr:col>3</xdr:col>
      <xdr:colOff>157370</xdr:colOff>
      <xdr:row>20</xdr:row>
      <xdr:rowOff>190500</xdr:rowOff>
    </xdr:to>
    <xdr:sp macro="" textlink="">
      <xdr:nvSpPr>
        <xdr:cNvPr id="11" name="テキスト ボックス 10">
          <a:extLst>
            <a:ext uri="{FF2B5EF4-FFF2-40B4-BE49-F238E27FC236}">
              <a16:creationId xmlns:a16="http://schemas.microsoft.com/office/drawing/2014/main" id="{B077DDC1-7459-4184-9FD0-B2A39C22F8EE}"/>
            </a:ext>
          </a:extLst>
        </xdr:cNvPr>
        <xdr:cNvSpPr txBox="1"/>
      </xdr:nvSpPr>
      <xdr:spPr>
        <a:xfrm>
          <a:off x="198783" y="4234896"/>
          <a:ext cx="1449457" cy="6932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閉局日については　　　　　　にチェックを入れること。</a:t>
          </a:r>
        </a:p>
      </xdr:txBody>
    </xdr:sp>
    <xdr:clientData/>
  </xdr:twoCellAnchor>
  <mc:AlternateContent xmlns:mc="http://schemas.openxmlformats.org/markup-compatibility/2006">
    <mc:Choice xmlns:a14="http://schemas.microsoft.com/office/drawing/2010/main" Requires="a14">
      <xdr:twoCellAnchor editAs="oneCell">
        <xdr:from>
          <xdr:col>5</xdr:col>
          <xdr:colOff>476250</xdr:colOff>
          <xdr:row>9</xdr:row>
          <xdr:rowOff>200025</xdr:rowOff>
        </xdr:from>
        <xdr:to>
          <xdr:col>5</xdr:col>
          <xdr:colOff>781050</xdr:colOff>
          <xdr:row>10</xdr:row>
          <xdr:rowOff>238125</xdr:rowOff>
        </xdr:to>
        <xdr:sp macro="" textlink="">
          <xdr:nvSpPr>
            <xdr:cNvPr id="32325" name="Check Box 581" hidden="1">
              <a:extLst>
                <a:ext uri="{63B3BB69-23CF-44E3-9099-C40C66FF867C}">
                  <a14:compatExt spid="_x0000_s32325"/>
                </a:ext>
                <a:ext uri="{FF2B5EF4-FFF2-40B4-BE49-F238E27FC236}">
                  <a16:creationId xmlns:a16="http://schemas.microsoft.com/office/drawing/2014/main" id="{00000000-0008-0000-0000-000045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352425</xdr:rowOff>
        </xdr:from>
        <xdr:to>
          <xdr:col>5</xdr:col>
          <xdr:colOff>9525</xdr:colOff>
          <xdr:row>14</xdr:row>
          <xdr:rowOff>0</xdr:rowOff>
        </xdr:to>
        <xdr:sp macro="" textlink="">
          <xdr:nvSpPr>
            <xdr:cNvPr id="32329" name="Group Box 585" hidden="1">
              <a:extLst>
                <a:ext uri="{63B3BB69-23CF-44E3-9099-C40C66FF867C}">
                  <a14:compatExt spid="_x0000_s32329"/>
                </a:ext>
                <a:ext uri="{FF2B5EF4-FFF2-40B4-BE49-F238E27FC236}">
                  <a16:creationId xmlns:a16="http://schemas.microsoft.com/office/drawing/2014/main" id="{00000000-0008-0000-0000-000049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247650</xdr:rowOff>
        </xdr:from>
        <xdr:to>
          <xdr:col>5</xdr:col>
          <xdr:colOff>9525</xdr:colOff>
          <xdr:row>15</xdr:row>
          <xdr:rowOff>0</xdr:rowOff>
        </xdr:to>
        <xdr:sp macro="" textlink="">
          <xdr:nvSpPr>
            <xdr:cNvPr id="32331" name="Group Box 587" hidden="1">
              <a:extLst>
                <a:ext uri="{63B3BB69-23CF-44E3-9099-C40C66FF867C}">
                  <a14:compatExt spid="_x0000_s32331"/>
                </a:ext>
                <a:ext uri="{FF2B5EF4-FFF2-40B4-BE49-F238E27FC236}">
                  <a16:creationId xmlns:a16="http://schemas.microsoft.com/office/drawing/2014/main" id="{00000000-0008-0000-0000-00004B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5</xdr:col>
          <xdr:colOff>0</xdr:colOff>
          <xdr:row>16</xdr:row>
          <xdr:rowOff>9525</xdr:rowOff>
        </xdr:to>
        <xdr:sp macro="" textlink="">
          <xdr:nvSpPr>
            <xdr:cNvPr id="32333" name="Group Box 589" hidden="1">
              <a:extLst>
                <a:ext uri="{63B3BB69-23CF-44E3-9099-C40C66FF867C}">
                  <a14:compatExt spid="_x0000_s32333"/>
                </a:ext>
                <a:ext uri="{FF2B5EF4-FFF2-40B4-BE49-F238E27FC236}">
                  <a16:creationId xmlns:a16="http://schemas.microsoft.com/office/drawing/2014/main" id="{00000000-0008-0000-0000-00004D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981075</xdr:colOff>
          <xdr:row>16</xdr:row>
          <xdr:rowOff>9525</xdr:rowOff>
        </xdr:from>
        <xdr:to>
          <xdr:col>5</xdr:col>
          <xdr:colOff>0</xdr:colOff>
          <xdr:row>17</xdr:row>
          <xdr:rowOff>0</xdr:rowOff>
        </xdr:to>
        <xdr:sp macro="" textlink="">
          <xdr:nvSpPr>
            <xdr:cNvPr id="32335" name="Group Box 591" hidden="1">
              <a:extLst>
                <a:ext uri="{63B3BB69-23CF-44E3-9099-C40C66FF867C}">
                  <a14:compatExt spid="_x0000_s32335"/>
                </a:ext>
                <a:ext uri="{FF2B5EF4-FFF2-40B4-BE49-F238E27FC236}">
                  <a16:creationId xmlns:a16="http://schemas.microsoft.com/office/drawing/2014/main" id="{00000000-0008-0000-0000-00004F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5</xdr:col>
          <xdr:colOff>9525</xdr:colOff>
          <xdr:row>18</xdr:row>
          <xdr:rowOff>0</xdr:rowOff>
        </xdr:to>
        <xdr:sp macro="" textlink="">
          <xdr:nvSpPr>
            <xdr:cNvPr id="32337" name="Group Box 593" hidden="1">
              <a:extLst>
                <a:ext uri="{63B3BB69-23CF-44E3-9099-C40C66FF867C}">
                  <a14:compatExt spid="_x0000_s32337"/>
                </a:ext>
                <a:ext uri="{FF2B5EF4-FFF2-40B4-BE49-F238E27FC236}">
                  <a16:creationId xmlns:a16="http://schemas.microsoft.com/office/drawing/2014/main" id="{00000000-0008-0000-0000-000051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247650</xdr:rowOff>
        </xdr:from>
        <xdr:to>
          <xdr:col>5</xdr:col>
          <xdr:colOff>9525</xdr:colOff>
          <xdr:row>19</xdr:row>
          <xdr:rowOff>0</xdr:rowOff>
        </xdr:to>
        <xdr:sp macro="" textlink="">
          <xdr:nvSpPr>
            <xdr:cNvPr id="32339" name="Group Box 595" hidden="1">
              <a:extLst>
                <a:ext uri="{63B3BB69-23CF-44E3-9099-C40C66FF867C}">
                  <a14:compatExt spid="_x0000_s32339"/>
                </a:ext>
                <a:ext uri="{FF2B5EF4-FFF2-40B4-BE49-F238E27FC236}">
                  <a16:creationId xmlns:a16="http://schemas.microsoft.com/office/drawing/2014/main" id="{00000000-0008-0000-0000-000053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5</xdr:col>
          <xdr:colOff>0</xdr:colOff>
          <xdr:row>20</xdr:row>
          <xdr:rowOff>9525</xdr:rowOff>
        </xdr:to>
        <xdr:sp macro="" textlink="">
          <xdr:nvSpPr>
            <xdr:cNvPr id="32341" name="Group Box 597" hidden="1">
              <a:extLst>
                <a:ext uri="{63B3BB69-23CF-44E3-9099-C40C66FF867C}">
                  <a14:compatExt spid="_x0000_s32341"/>
                </a:ext>
                <a:ext uri="{FF2B5EF4-FFF2-40B4-BE49-F238E27FC236}">
                  <a16:creationId xmlns:a16="http://schemas.microsoft.com/office/drawing/2014/main" id="{00000000-0008-0000-0000-000055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9525</xdr:rowOff>
        </xdr:from>
        <xdr:to>
          <xdr:col>5</xdr:col>
          <xdr:colOff>9525</xdr:colOff>
          <xdr:row>21</xdr:row>
          <xdr:rowOff>9525</xdr:rowOff>
        </xdr:to>
        <xdr:sp macro="" textlink="">
          <xdr:nvSpPr>
            <xdr:cNvPr id="32343" name="Group Box 599" hidden="1">
              <a:extLst>
                <a:ext uri="{63B3BB69-23CF-44E3-9099-C40C66FF867C}">
                  <a14:compatExt spid="_x0000_s32343"/>
                </a:ext>
                <a:ext uri="{FF2B5EF4-FFF2-40B4-BE49-F238E27FC236}">
                  <a16:creationId xmlns:a16="http://schemas.microsoft.com/office/drawing/2014/main" id="{00000000-0008-0000-0000-000057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5</xdr:col>
          <xdr:colOff>9525</xdr:colOff>
          <xdr:row>22</xdr:row>
          <xdr:rowOff>0</xdr:rowOff>
        </xdr:to>
        <xdr:sp macro="" textlink="">
          <xdr:nvSpPr>
            <xdr:cNvPr id="32345" name="Group Box 601" hidden="1">
              <a:extLst>
                <a:ext uri="{63B3BB69-23CF-44E3-9099-C40C66FF867C}">
                  <a14:compatExt spid="_x0000_s32345"/>
                </a:ext>
                <a:ext uri="{FF2B5EF4-FFF2-40B4-BE49-F238E27FC236}">
                  <a16:creationId xmlns:a16="http://schemas.microsoft.com/office/drawing/2014/main" id="{00000000-0008-0000-0000-000059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981075</xdr:colOff>
          <xdr:row>7</xdr:row>
          <xdr:rowOff>285750</xdr:rowOff>
        </xdr:from>
        <xdr:to>
          <xdr:col>9</xdr:col>
          <xdr:colOff>1590675</xdr:colOff>
          <xdr:row>10</xdr:row>
          <xdr:rowOff>0</xdr:rowOff>
        </xdr:to>
        <xdr:sp macro="" textlink="">
          <xdr:nvSpPr>
            <xdr:cNvPr id="32348" name="Group Box 604" hidden="1">
              <a:extLst>
                <a:ext uri="{63B3BB69-23CF-44E3-9099-C40C66FF867C}">
                  <a14:compatExt spid="_x0000_s32348"/>
                </a:ext>
                <a:ext uri="{FF2B5EF4-FFF2-40B4-BE49-F238E27FC236}">
                  <a16:creationId xmlns:a16="http://schemas.microsoft.com/office/drawing/2014/main" id="{00000000-0008-0000-0000-00005C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19050</xdr:rowOff>
        </xdr:from>
        <xdr:to>
          <xdr:col>4</xdr:col>
          <xdr:colOff>685800</xdr:colOff>
          <xdr:row>8</xdr:row>
          <xdr:rowOff>200025</xdr:rowOff>
        </xdr:to>
        <xdr:sp macro="" textlink="">
          <xdr:nvSpPr>
            <xdr:cNvPr id="32349" name="Option Button 605" hidden="1">
              <a:extLst>
                <a:ext uri="{63B3BB69-23CF-44E3-9099-C40C66FF867C}">
                  <a14:compatExt spid="_x0000_s32349"/>
                </a:ext>
                <a:ext uri="{FF2B5EF4-FFF2-40B4-BE49-F238E27FC236}">
                  <a16:creationId xmlns:a16="http://schemas.microsoft.com/office/drawing/2014/main" id="{00000000-0008-0000-0000-00005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8</xdr:row>
          <xdr:rowOff>19050</xdr:rowOff>
        </xdr:from>
        <xdr:to>
          <xdr:col>5</xdr:col>
          <xdr:colOff>800100</xdr:colOff>
          <xdr:row>8</xdr:row>
          <xdr:rowOff>209550</xdr:rowOff>
        </xdr:to>
        <xdr:sp macro="" textlink="">
          <xdr:nvSpPr>
            <xdr:cNvPr id="32350" name="Option Button 606" hidden="1">
              <a:extLst>
                <a:ext uri="{63B3BB69-23CF-44E3-9099-C40C66FF867C}">
                  <a14:compatExt spid="_x0000_s32350"/>
                </a:ext>
                <a:ext uri="{FF2B5EF4-FFF2-40B4-BE49-F238E27FC236}">
                  <a16:creationId xmlns:a16="http://schemas.microsoft.com/office/drawing/2014/main" id="{00000000-0008-0000-0000-00005E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平成</a:t>
              </a:r>
            </a:p>
          </xdr:txBody>
        </xdr:sp>
        <xdr:clientData/>
      </xdr:twoCellAnchor>
    </mc:Choice>
    <mc:Fallback/>
  </mc:AlternateContent>
  <xdr:twoCellAnchor>
    <xdr:from>
      <xdr:col>6</xdr:col>
      <xdr:colOff>1184094</xdr:colOff>
      <xdr:row>22</xdr:row>
      <xdr:rowOff>0</xdr:rowOff>
    </xdr:from>
    <xdr:to>
      <xdr:col>7</xdr:col>
      <xdr:colOff>4940</xdr:colOff>
      <xdr:row>22</xdr:row>
      <xdr:rowOff>10870</xdr:rowOff>
    </xdr:to>
    <xdr:sp macro="" textlink="">
      <xdr:nvSpPr>
        <xdr:cNvPr id="13" name="テキスト ボックス 12">
          <a:extLst>
            <a:ext uri="{FF2B5EF4-FFF2-40B4-BE49-F238E27FC236}">
              <a16:creationId xmlns:a16="http://schemas.microsoft.com/office/drawing/2014/main" id="{63568E93-CEF8-42A2-BF20-C8ECF7055372}"/>
            </a:ext>
          </a:extLst>
        </xdr:cNvPr>
        <xdr:cNvSpPr txBox="1"/>
      </xdr:nvSpPr>
      <xdr:spPr>
        <a:xfrm>
          <a:off x="6841116" y="5415869"/>
          <a:ext cx="303433" cy="2934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xdr:twoCellAnchor>
    <xdr:from>
      <xdr:col>9</xdr:col>
      <xdr:colOff>1310054</xdr:colOff>
      <xdr:row>22</xdr:row>
      <xdr:rowOff>0</xdr:rowOff>
    </xdr:from>
    <xdr:to>
      <xdr:col>10</xdr:col>
      <xdr:colOff>20996</xdr:colOff>
      <xdr:row>22</xdr:row>
      <xdr:rowOff>7327</xdr:rowOff>
    </xdr:to>
    <xdr:sp macro="" textlink="">
      <xdr:nvSpPr>
        <xdr:cNvPr id="21" name="テキスト ボックス 20">
          <a:extLst>
            <a:ext uri="{FF2B5EF4-FFF2-40B4-BE49-F238E27FC236}">
              <a16:creationId xmlns:a16="http://schemas.microsoft.com/office/drawing/2014/main" id="{D17A6889-5B41-4A0F-A420-84290B0A24D3}"/>
            </a:ext>
          </a:extLst>
        </xdr:cNvPr>
        <xdr:cNvSpPr txBox="1"/>
      </xdr:nvSpPr>
      <xdr:spPr>
        <a:xfrm>
          <a:off x="9932250" y="5359166"/>
          <a:ext cx="309485" cy="3465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22</xdr:row>
          <xdr:rowOff>28575</xdr:rowOff>
        </xdr:from>
        <xdr:to>
          <xdr:col>9</xdr:col>
          <xdr:colOff>1285875</xdr:colOff>
          <xdr:row>22</xdr:row>
          <xdr:rowOff>352425</xdr:rowOff>
        </xdr:to>
        <xdr:sp macro="" textlink="">
          <xdr:nvSpPr>
            <xdr:cNvPr id="32352" name="Group Box 608" hidden="1">
              <a:extLst>
                <a:ext uri="{63B3BB69-23CF-44E3-9099-C40C66FF867C}">
                  <a14:compatExt spid="_x0000_s32352"/>
                </a:ext>
                <a:ext uri="{FF2B5EF4-FFF2-40B4-BE49-F238E27FC236}">
                  <a16:creationId xmlns:a16="http://schemas.microsoft.com/office/drawing/2014/main" id="{00000000-0008-0000-0000-000060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32353" name="Group Box 609" hidden="1">
              <a:extLst>
                <a:ext uri="{63B3BB69-23CF-44E3-9099-C40C66FF867C}">
                  <a14:compatExt spid="_x0000_s32353"/>
                </a:ext>
                <a:ext uri="{FF2B5EF4-FFF2-40B4-BE49-F238E27FC236}">
                  <a16:creationId xmlns:a16="http://schemas.microsoft.com/office/drawing/2014/main" id="{00000000-0008-0000-0000-000061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981075</xdr:colOff>
          <xdr:row>22</xdr:row>
          <xdr:rowOff>0</xdr:rowOff>
        </xdr:from>
        <xdr:to>
          <xdr:col>7</xdr:col>
          <xdr:colOff>0</xdr:colOff>
          <xdr:row>23</xdr:row>
          <xdr:rowOff>0</xdr:rowOff>
        </xdr:to>
        <xdr:sp macro="" textlink="">
          <xdr:nvSpPr>
            <xdr:cNvPr id="32356" name="Group Box 612" hidden="1">
              <a:extLst>
                <a:ext uri="{63B3BB69-23CF-44E3-9099-C40C66FF867C}">
                  <a14:compatExt spid="_x0000_s32356"/>
                </a:ext>
                <a:ext uri="{FF2B5EF4-FFF2-40B4-BE49-F238E27FC236}">
                  <a16:creationId xmlns:a16="http://schemas.microsoft.com/office/drawing/2014/main" id="{00000000-0008-0000-0000-000064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22</xdr:row>
          <xdr:rowOff>76200</xdr:rowOff>
        </xdr:from>
        <xdr:to>
          <xdr:col>5</xdr:col>
          <xdr:colOff>1104900</xdr:colOff>
          <xdr:row>22</xdr:row>
          <xdr:rowOff>323850</xdr:rowOff>
        </xdr:to>
        <xdr:sp macro="" textlink="">
          <xdr:nvSpPr>
            <xdr:cNvPr id="32358" name="Option Button 614" hidden="1">
              <a:extLst>
                <a:ext uri="{63B3BB69-23CF-44E3-9099-C40C66FF867C}">
                  <a14:compatExt spid="_x0000_s32358"/>
                </a:ext>
                <a:ext uri="{FF2B5EF4-FFF2-40B4-BE49-F238E27FC236}">
                  <a16:creationId xmlns:a16="http://schemas.microsoft.com/office/drawing/2014/main" id="{00000000-0008-0000-0000-000066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22</xdr:row>
          <xdr:rowOff>95250</xdr:rowOff>
        </xdr:from>
        <xdr:to>
          <xdr:col>4</xdr:col>
          <xdr:colOff>685800</xdr:colOff>
          <xdr:row>22</xdr:row>
          <xdr:rowOff>333375</xdr:rowOff>
        </xdr:to>
        <xdr:sp macro="" textlink="">
          <xdr:nvSpPr>
            <xdr:cNvPr id="32359" name="Option Button 615" hidden="1">
              <a:extLst>
                <a:ext uri="{63B3BB69-23CF-44E3-9099-C40C66FF867C}">
                  <a14:compatExt spid="_x0000_s32359"/>
                </a:ext>
                <a:ext uri="{FF2B5EF4-FFF2-40B4-BE49-F238E27FC236}">
                  <a16:creationId xmlns:a16="http://schemas.microsoft.com/office/drawing/2014/main" id="{00000000-0008-0000-0000-000067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13</xdr:row>
          <xdr:rowOff>9525</xdr:rowOff>
        </xdr:from>
        <xdr:to>
          <xdr:col>4</xdr:col>
          <xdr:colOff>476250</xdr:colOff>
          <xdr:row>14</xdr:row>
          <xdr:rowOff>9525</xdr:rowOff>
        </xdr:to>
        <xdr:sp macro="" textlink="">
          <xdr:nvSpPr>
            <xdr:cNvPr id="32360" name="Check Box 616" hidden="1">
              <a:extLst>
                <a:ext uri="{63B3BB69-23CF-44E3-9099-C40C66FF867C}">
                  <a14:compatExt spid="_x0000_s32360"/>
                </a:ext>
                <a:ext uri="{FF2B5EF4-FFF2-40B4-BE49-F238E27FC236}">
                  <a16:creationId xmlns:a16="http://schemas.microsoft.com/office/drawing/2014/main" id="{00000000-0008-0000-0000-000068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14</xdr:row>
          <xdr:rowOff>9525</xdr:rowOff>
        </xdr:from>
        <xdr:to>
          <xdr:col>4</xdr:col>
          <xdr:colOff>428625</xdr:colOff>
          <xdr:row>14</xdr:row>
          <xdr:rowOff>238125</xdr:rowOff>
        </xdr:to>
        <xdr:sp macro="" textlink="">
          <xdr:nvSpPr>
            <xdr:cNvPr id="32361" name="Check Box 617" hidden="1">
              <a:extLst>
                <a:ext uri="{63B3BB69-23CF-44E3-9099-C40C66FF867C}">
                  <a14:compatExt spid="_x0000_s32361"/>
                </a:ext>
                <a:ext uri="{FF2B5EF4-FFF2-40B4-BE49-F238E27FC236}">
                  <a16:creationId xmlns:a16="http://schemas.microsoft.com/office/drawing/2014/main" id="{00000000-0008-0000-0000-000069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15</xdr:row>
          <xdr:rowOff>19050</xdr:rowOff>
        </xdr:from>
        <xdr:to>
          <xdr:col>4</xdr:col>
          <xdr:colOff>447675</xdr:colOff>
          <xdr:row>15</xdr:row>
          <xdr:rowOff>209550</xdr:rowOff>
        </xdr:to>
        <xdr:sp macro="" textlink="">
          <xdr:nvSpPr>
            <xdr:cNvPr id="32362" name="Check Box 618" hidden="1">
              <a:extLst>
                <a:ext uri="{63B3BB69-23CF-44E3-9099-C40C66FF867C}">
                  <a14:compatExt spid="_x0000_s32362"/>
                </a:ext>
                <a:ext uri="{FF2B5EF4-FFF2-40B4-BE49-F238E27FC236}">
                  <a16:creationId xmlns:a16="http://schemas.microsoft.com/office/drawing/2014/main" id="{00000000-0008-0000-0000-00006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16</xdr:row>
          <xdr:rowOff>28575</xdr:rowOff>
        </xdr:from>
        <xdr:to>
          <xdr:col>4</xdr:col>
          <xdr:colOff>438150</xdr:colOff>
          <xdr:row>16</xdr:row>
          <xdr:rowOff>219075</xdr:rowOff>
        </xdr:to>
        <xdr:sp macro="" textlink="">
          <xdr:nvSpPr>
            <xdr:cNvPr id="32363" name="Check Box 619" hidden="1">
              <a:extLst>
                <a:ext uri="{63B3BB69-23CF-44E3-9099-C40C66FF867C}">
                  <a14:compatExt spid="_x0000_s32363"/>
                </a:ext>
                <a:ext uri="{FF2B5EF4-FFF2-40B4-BE49-F238E27FC236}">
                  <a16:creationId xmlns:a16="http://schemas.microsoft.com/office/drawing/2014/main" id="{00000000-0008-0000-0000-00006B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17</xdr:row>
          <xdr:rowOff>38100</xdr:rowOff>
        </xdr:from>
        <xdr:to>
          <xdr:col>4</xdr:col>
          <xdr:colOff>419100</xdr:colOff>
          <xdr:row>17</xdr:row>
          <xdr:rowOff>219075</xdr:rowOff>
        </xdr:to>
        <xdr:sp macro="" textlink="">
          <xdr:nvSpPr>
            <xdr:cNvPr id="32364" name="Check Box 620" hidden="1">
              <a:extLst>
                <a:ext uri="{63B3BB69-23CF-44E3-9099-C40C66FF867C}">
                  <a14:compatExt spid="_x0000_s32364"/>
                </a:ext>
                <a:ext uri="{FF2B5EF4-FFF2-40B4-BE49-F238E27FC236}">
                  <a16:creationId xmlns:a16="http://schemas.microsoft.com/office/drawing/2014/main" id="{00000000-0008-0000-0000-00006C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18</xdr:row>
          <xdr:rowOff>38100</xdr:rowOff>
        </xdr:from>
        <xdr:to>
          <xdr:col>4</xdr:col>
          <xdr:colOff>447675</xdr:colOff>
          <xdr:row>18</xdr:row>
          <xdr:rowOff>200025</xdr:rowOff>
        </xdr:to>
        <xdr:sp macro="" textlink="">
          <xdr:nvSpPr>
            <xdr:cNvPr id="32365" name="Check Box 621" hidden="1">
              <a:extLst>
                <a:ext uri="{63B3BB69-23CF-44E3-9099-C40C66FF867C}">
                  <a14:compatExt spid="_x0000_s32365"/>
                </a:ext>
                <a:ext uri="{FF2B5EF4-FFF2-40B4-BE49-F238E27FC236}">
                  <a16:creationId xmlns:a16="http://schemas.microsoft.com/office/drawing/2014/main" id="{00000000-0008-0000-0000-00006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19</xdr:row>
          <xdr:rowOff>19050</xdr:rowOff>
        </xdr:from>
        <xdr:to>
          <xdr:col>4</xdr:col>
          <xdr:colOff>409575</xdr:colOff>
          <xdr:row>19</xdr:row>
          <xdr:rowOff>209550</xdr:rowOff>
        </xdr:to>
        <xdr:sp macro="" textlink="">
          <xdr:nvSpPr>
            <xdr:cNvPr id="32366" name="Check Box 622" hidden="1">
              <a:extLst>
                <a:ext uri="{63B3BB69-23CF-44E3-9099-C40C66FF867C}">
                  <a14:compatExt spid="_x0000_s32366"/>
                </a:ext>
                <a:ext uri="{FF2B5EF4-FFF2-40B4-BE49-F238E27FC236}">
                  <a16:creationId xmlns:a16="http://schemas.microsoft.com/office/drawing/2014/main" id="{00000000-0008-0000-0000-00006E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20</xdr:row>
          <xdr:rowOff>19050</xdr:rowOff>
        </xdr:from>
        <xdr:to>
          <xdr:col>4</xdr:col>
          <xdr:colOff>428625</xdr:colOff>
          <xdr:row>20</xdr:row>
          <xdr:rowOff>228600</xdr:rowOff>
        </xdr:to>
        <xdr:sp macro="" textlink="">
          <xdr:nvSpPr>
            <xdr:cNvPr id="32367" name="Check Box 623" hidden="1">
              <a:extLst>
                <a:ext uri="{63B3BB69-23CF-44E3-9099-C40C66FF867C}">
                  <a14:compatExt spid="_x0000_s32367"/>
                </a:ext>
                <a:ext uri="{FF2B5EF4-FFF2-40B4-BE49-F238E27FC236}">
                  <a16:creationId xmlns:a16="http://schemas.microsoft.com/office/drawing/2014/main" id="{00000000-0008-0000-0000-00006F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695325</xdr:colOff>
          <xdr:row>18</xdr:row>
          <xdr:rowOff>28575</xdr:rowOff>
        </xdr:from>
        <xdr:to>
          <xdr:col>2</xdr:col>
          <xdr:colOff>885825</xdr:colOff>
          <xdr:row>18</xdr:row>
          <xdr:rowOff>190500</xdr:rowOff>
        </xdr:to>
        <xdr:sp macro="" textlink="">
          <xdr:nvSpPr>
            <xdr:cNvPr id="32369" name="Check Box 625" hidden="1">
              <a:extLst>
                <a:ext uri="{63B3BB69-23CF-44E3-9099-C40C66FF867C}">
                  <a14:compatExt spid="_x0000_s32369"/>
                </a:ext>
                <a:ext uri="{FF2B5EF4-FFF2-40B4-BE49-F238E27FC236}">
                  <a16:creationId xmlns:a16="http://schemas.microsoft.com/office/drawing/2014/main" id="{00000000-0008-0000-0000-000071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962025</xdr:colOff>
          <xdr:row>63</xdr:row>
          <xdr:rowOff>104775</xdr:rowOff>
        </xdr:from>
        <xdr:to>
          <xdr:col>8</xdr:col>
          <xdr:colOff>1171575</xdr:colOff>
          <xdr:row>63</xdr:row>
          <xdr:rowOff>295275</xdr:rowOff>
        </xdr:to>
        <xdr:sp macro="" textlink="">
          <xdr:nvSpPr>
            <xdr:cNvPr id="32372" name="Option Button 628" hidden="1">
              <a:extLst>
                <a:ext uri="{63B3BB69-23CF-44E3-9099-C40C66FF867C}">
                  <a14:compatExt spid="_x0000_s32372"/>
                </a:ext>
                <a:ext uri="{FF2B5EF4-FFF2-40B4-BE49-F238E27FC236}">
                  <a16:creationId xmlns:a16="http://schemas.microsoft.com/office/drawing/2014/main" id="{00000000-0008-0000-0000-000074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63</xdr:row>
          <xdr:rowOff>104775</xdr:rowOff>
        </xdr:from>
        <xdr:to>
          <xdr:col>6</xdr:col>
          <xdr:colOff>933450</xdr:colOff>
          <xdr:row>63</xdr:row>
          <xdr:rowOff>314325</xdr:rowOff>
        </xdr:to>
        <xdr:sp macro="" textlink="">
          <xdr:nvSpPr>
            <xdr:cNvPr id="32373" name="Option Button 629" hidden="1">
              <a:extLst>
                <a:ext uri="{63B3BB69-23CF-44E3-9099-C40C66FF867C}">
                  <a14:compatExt spid="_x0000_s32373"/>
                </a:ext>
                <a:ext uri="{FF2B5EF4-FFF2-40B4-BE49-F238E27FC236}">
                  <a16:creationId xmlns:a16="http://schemas.microsoft.com/office/drawing/2014/main" id="{00000000-0008-0000-0000-000075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79</xdr:row>
          <xdr:rowOff>19050</xdr:rowOff>
        </xdr:from>
        <xdr:to>
          <xdr:col>9</xdr:col>
          <xdr:colOff>209550</xdr:colOff>
          <xdr:row>79</xdr:row>
          <xdr:rowOff>361950</xdr:rowOff>
        </xdr:to>
        <xdr:sp macro="" textlink="">
          <xdr:nvSpPr>
            <xdr:cNvPr id="32376" name="Group Box 632" hidden="1">
              <a:extLst>
                <a:ext uri="{63B3BB69-23CF-44E3-9099-C40C66FF867C}">
                  <a14:compatExt spid="_x0000_s32376"/>
                </a:ext>
                <a:ext uri="{FF2B5EF4-FFF2-40B4-BE49-F238E27FC236}">
                  <a16:creationId xmlns:a16="http://schemas.microsoft.com/office/drawing/2014/main" id="{00000000-0008-0000-0000-000078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80</xdr:row>
          <xdr:rowOff>19050</xdr:rowOff>
        </xdr:from>
        <xdr:to>
          <xdr:col>9</xdr:col>
          <xdr:colOff>209550</xdr:colOff>
          <xdr:row>80</xdr:row>
          <xdr:rowOff>361950</xdr:rowOff>
        </xdr:to>
        <xdr:sp macro="" textlink="">
          <xdr:nvSpPr>
            <xdr:cNvPr id="32379" name="Group Box 635" hidden="1">
              <a:extLst>
                <a:ext uri="{63B3BB69-23CF-44E3-9099-C40C66FF867C}">
                  <a14:compatExt spid="_x0000_s32379"/>
                </a:ext>
                <a:ext uri="{FF2B5EF4-FFF2-40B4-BE49-F238E27FC236}">
                  <a16:creationId xmlns:a16="http://schemas.microsoft.com/office/drawing/2014/main" id="{00000000-0008-0000-0000-00007B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81</xdr:row>
          <xdr:rowOff>19050</xdr:rowOff>
        </xdr:from>
        <xdr:to>
          <xdr:col>9</xdr:col>
          <xdr:colOff>209550</xdr:colOff>
          <xdr:row>81</xdr:row>
          <xdr:rowOff>361950</xdr:rowOff>
        </xdr:to>
        <xdr:sp macro="" textlink="">
          <xdr:nvSpPr>
            <xdr:cNvPr id="32382" name="Group Box 638" hidden="1">
              <a:extLst>
                <a:ext uri="{63B3BB69-23CF-44E3-9099-C40C66FF867C}">
                  <a14:compatExt spid="_x0000_s32382"/>
                </a:ext>
                <a:ext uri="{FF2B5EF4-FFF2-40B4-BE49-F238E27FC236}">
                  <a16:creationId xmlns:a16="http://schemas.microsoft.com/office/drawing/2014/main" id="{00000000-0008-0000-0000-00007E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1485900</xdr:colOff>
          <xdr:row>79</xdr:row>
          <xdr:rowOff>0</xdr:rowOff>
        </xdr:from>
        <xdr:to>
          <xdr:col>9</xdr:col>
          <xdr:colOff>1600200</xdr:colOff>
          <xdr:row>80</xdr:row>
          <xdr:rowOff>0</xdr:rowOff>
        </xdr:to>
        <xdr:sp macro="" textlink="">
          <xdr:nvSpPr>
            <xdr:cNvPr id="32383" name="Group Box 639" hidden="1">
              <a:extLst>
                <a:ext uri="{63B3BB69-23CF-44E3-9099-C40C66FF867C}">
                  <a14:compatExt spid="_x0000_s32383"/>
                </a:ext>
                <a:ext uri="{FF2B5EF4-FFF2-40B4-BE49-F238E27FC236}">
                  <a16:creationId xmlns:a16="http://schemas.microsoft.com/office/drawing/2014/main" id="{00000000-0008-0000-0000-00007F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79</xdr:row>
          <xdr:rowOff>123825</xdr:rowOff>
        </xdr:from>
        <xdr:to>
          <xdr:col>6</xdr:col>
          <xdr:colOff>1009650</xdr:colOff>
          <xdr:row>79</xdr:row>
          <xdr:rowOff>304800</xdr:rowOff>
        </xdr:to>
        <xdr:sp macro="" textlink="">
          <xdr:nvSpPr>
            <xdr:cNvPr id="32384" name="Option Button 640" hidden="1">
              <a:extLst>
                <a:ext uri="{63B3BB69-23CF-44E3-9099-C40C66FF867C}">
                  <a14:compatExt spid="_x0000_s32384"/>
                </a:ext>
                <a:ext uri="{FF2B5EF4-FFF2-40B4-BE49-F238E27FC236}">
                  <a16:creationId xmlns:a16="http://schemas.microsoft.com/office/drawing/2014/main" id="{00000000-0008-0000-0000-000080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79</xdr:row>
          <xdr:rowOff>114300</xdr:rowOff>
        </xdr:from>
        <xdr:to>
          <xdr:col>8</xdr:col>
          <xdr:colOff>1066800</xdr:colOff>
          <xdr:row>79</xdr:row>
          <xdr:rowOff>285750</xdr:rowOff>
        </xdr:to>
        <xdr:sp macro="" textlink="">
          <xdr:nvSpPr>
            <xdr:cNvPr id="32385" name="Option Button 641" hidden="1">
              <a:extLst>
                <a:ext uri="{63B3BB69-23CF-44E3-9099-C40C66FF867C}">
                  <a14:compatExt spid="_x0000_s32385"/>
                </a:ext>
                <a:ext uri="{FF2B5EF4-FFF2-40B4-BE49-F238E27FC236}">
                  <a16:creationId xmlns:a16="http://schemas.microsoft.com/office/drawing/2014/main" id="{00000000-0008-0000-0000-000081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80</xdr:row>
          <xdr:rowOff>104775</xdr:rowOff>
        </xdr:from>
        <xdr:to>
          <xdr:col>6</xdr:col>
          <xdr:colOff>1019175</xdr:colOff>
          <xdr:row>80</xdr:row>
          <xdr:rowOff>285750</xdr:rowOff>
        </xdr:to>
        <xdr:sp macro="" textlink="">
          <xdr:nvSpPr>
            <xdr:cNvPr id="32387" name="Option Button 643" hidden="1">
              <a:extLst>
                <a:ext uri="{63B3BB69-23CF-44E3-9099-C40C66FF867C}">
                  <a14:compatExt spid="_x0000_s32387"/>
                </a:ext>
                <a:ext uri="{FF2B5EF4-FFF2-40B4-BE49-F238E27FC236}">
                  <a16:creationId xmlns:a16="http://schemas.microsoft.com/office/drawing/2014/main" id="{00000000-0008-0000-0000-000083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80</xdr:row>
          <xdr:rowOff>76200</xdr:rowOff>
        </xdr:from>
        <xdr:to>
          <xdr:col>8</xdr:col>
          <xdr:colOff>1066800</xdr:colOff>
          <xdr:row>80</xdr:row>
          <xdr:rowOff>276225</xdr:rowOff>
        </xdr:to>
        <xdr:sp macro="" textlink="">
          <xdr:nvSpPr>
            <xdr:cNvPr id="32388" name="Option Button 644" hidden="1">
              <a:extLst>
                <a:ext uri="{63B3BB69-23CF-44E3-9099-C40C66FF867C}">
                  <a14:compatExt spid="_x0000_s32388"/>
                </a:ext>
                <a:ext uri="{FF2B5EF4-FFF2-40B4-BE49-F238E27FC236}">
                  <a16:creationId xmlns:a16="http://schemas.microsoft.com/office/drawing/2014/main" id="{00000000-0008-0000-0000-000084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80</xdr:row>
          <xdr:rowOff>371475</xdr:rowOff>
        </xdr:from>
        <xdr:to>
          <xdr:col>9</xdr:col>
          <xdr:colOff>1590675</xdr:colOff>
          <xdr:row>81</xdr:row>
          <xdr:rowOff>371475</xdr:rowOff>
        </xdr:to>
        <xdr:sp macro="" textlink="">
          <xdr:nvSpPr>
            <xdr:cNvPr id="32389" name="Group Box 645" hidden="1">
              <a:extLst>
                <a:ext uri="{63B3BB69-23CF-44E3-9099-C40C66FF867C}">
                  <a14:compatExt spid="_x0000_s32389"/>
                </a:ext>
                <a:ext uri="{FF2B5EF4-FFF2-40B4-BE49-F238E27FC236}">
                  <a16:creationId xmlns:a16="http://schemas.microsoft.com/office/drawing/2014/main" id="{00000000-0008-0000-0000-000085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790575</xdr:colOff>
          <xdr:row>81</xdr:row>
          <xdr:rowOff>76200</xdr:rowOff>
        </xdr:from>
        <xdr:to>
          <xdr:col>6</xdr:col>
          <xdr:colOff>1028700</xdr:colOff>
          <xdr:row>81</xdr:row>
          <xdr:rowOff>295275</xdr:rowOff>
        </xdr:to>
        <xdr:sp macro="" textlink="">
          <xdr:nvSpPr>
            <xdr:cNvPr id="32390" name="Option Button 646" hidden="1">
              <a:extLst>
                <a:ext uri="{63B3BB69-23CF-44E3-9099-C40C66FF867C}">
                  <a14:compatExt spid="_x0000_s32390"/>
                </a:ext>
                <a:ext uri="{FF2B5EF4-FFF2-40B4-BE49-F238E27FC236}">
                  <a16:creationId xmlns:a16="http://schemas.microsoft.com/office/drawing/2014/main" id="{00000000-0008-0000-0000-000086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81</xdr:row>
          <xdr:rowOff>76200</xdr:rowOff>
        </xdr:from>
        <xdr:to>
          <xdr:col>8</xdr:col>
          <xdr:colOff>1057275</xdr:colOff>
          <xdr:row>81</xdr:row>
          <xdr:rowOff>276225</xdr:rowOff>
        </xdr:to>
        <xdr:sp macro="" textlink="">
          <xdr:nvSpPr>
            <xdr:cNvPr id="32391" name="Option Button 647" hidden="1">
              <a:extLst>
                <a:ext uri="{63B3BB69-23CF-44E3-9099-C40C66FF867C}">
                  <a14:compatExt spid="_x0000_s32391"/>
                </a:ext>
                <a:ext uri="{FF2B5EF4-FFF2-40B4-BE49-F238E27FC236}">
                  <a16:creationId xmlns:a16="http://schemas.microsoft.com/office/drawing/2014/main" id="{00000000-0008-0000-0000-000087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1200150</xdr:colOff>
          <xdr:row>8</xdr:row>
          <xdr:rowOff>0</xdr:rowOff>
        </xdr:from>
        <xdr:to>
          <xdr:col>6</xdr:col>
          <xdr:colOff>590550</xdr:colOff>
          <xdr:row>9</xdr:row>
          <xdr:rowOff>0</xdr:rowOff>
        </xdr:to>
        <xdr:sp macro="" textlink="">
          <xdr:nvSpPr>
            <xdr:cNvPr id="32394" name="Option Button 650" descr="令和" hidden="1">
              <a:extLst>
                <a:ext uri="{63B3BB69-23CF-44E3-9099-C40C66FF867C}">
                  <a14:compatExt spid="_x0000_s32394"/>
                </a:ext>
                <a:ext uri="{FF2B5EF4-FFF2-40B4-BE49-F238E27FC236}">
                  <a16:creationId xmlns:a16="http://schemas.microsoft.com/office/drawing/2014/main" id="{00000000-0008-0000-0000-00008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74</xdr:row>
          <xdr:rowOff>85725</xdr:rowOff>
        </xdr:from>
        <xdr:to>
          <xdr:col>6</xdr:col>
          <xdr:colOff>771525</xdr:colOff>
          <xdr:row>74</xdr:row>
          <xdr:rowOff>323850</xdr:rowOff>
        </xdr:to>
        <xdr:sp macro="" textlink="">
          <xdr:nvSpPr>
            <xdr:cNvPr id="32395" name="Option Button 651" hidden="1">
              <a:extLst>
                <a:ext uri="{63B3BB69-23CF-44E3-9099-C40C66FF867C}">
                  <a14:compatExt spid="_x0000_s32395"/>
                </a:ext>
                <a:ext uri="{FF2B5EF4-FFF2-40B4-BE49-F238E27FC236}">
                  <a16:creationId xmlns:a16="http://schemas.microsoft.com/office/drawing/2014/main" id="{00000000-0008-0000-0000-00008B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8</xdr:col>
      <xdr:colOff>39414</xdr:colOff>
      <xdr:row>22</xdr:row>
      <xdr:rowOff>157656</xdr:rowOff>
    </xdr:from>
    <xdr:ext cx="1289538" cy="293683"/>
    <xdr:sp macro="" textlink="">
      <xdr:nvSpPr>
        <xdr:cNvPr id="30" name="テキスト ボックス 12">
          <a:extLst>
            <a:ext uri="{FF2B5EF4-FFF2-40B4-BE49-F238E27FC236}">
              <a16:creationId xmlns:a16="http://schemas.microsoft.com/office/drawing/2014/main" id="{57706639-DA73-419F-BF3F-A387E5F3C8B7}"/>
            </a:ext>
          </a:extLst>
        </xdr:cNvPr>
        <xdr:cNvSpPr txBox="1"/>
      </xdr:nvSpPr>
      <xdr:spPr>
        <a:xfrm>
          <a:off x="7212724" y="6247087"/>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8</xdr:col>
          <xdr:colOff>466725</xdr:colOff>
          <xdr:row>74</xdr:row>
          <xdr:rowOff>66675</xdr:rowOff>
        </xdr:from>
        <xdr:to>
          <xdr:col>8</xdr:col>
          <xdr:colOff>676275</xdr:colOff>
          <xdr:row>74</xdr:row>
          <xdr:rowOff>314325</xdr:rowOff>
        </xdr:to>
        <xdr:sp macro="" textlink="">
          <xdr:nvSpPr>
            <xdr:cNvPr id="32396" name="Option Button 652" hidden="1">
              <a:extLst>
                <a:ext uri="{63B3BB69-23CF-44E3-9099-C40C66FF867C}">
                  <a14:compatExt spid="_x0000_s32396"/>
                </a:ext>
                <a:ext uri="{FF2B5EF4-FFF2-40B4-BE49-F238E27FC236}">
                  <a16:creationId xmlns:a16="http://schemas.microsoft.com/office/drawing/2014/main" id="{00000000-0008-0000-0000-00008C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74</xdr:row>
          <xdr:rowOff>57150</xdr:rowOff>
        </xdr:from>
        <xdr:to>
          <xdr:col>9</xdr:col>
          <xdr:colOff>542925</xdr:colOff>
          <xdr:row>74</xdr:row>
          <xdr:rowOff>342900</xdr:rowOff>
        </xdr:to>
        <xdr:sp macro="" textlink="">
          <xdr:nvSpPr>
            <xdr:cNvPr id="32397" name="Group Box 653" hidden="1">
              <a:extLst>
                <a:ext uri="{63B3BB69-23CF-44E3-9099-C40C66FF867C}">
                  <a14:compatExt spid="_x0000_s32397"/>
                </a:ext>
                <a:ext uri="{FF2B5EF4-FFF2-40B4-BE49-F238E27FC236}">
                  <a16:creationId xmlns:a16="http://schemas.microsoft.com/office/drawing/2014/main" id="{00000000-0008-0000-0000-00008D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60</xdr:row>
          <xdr:rowOff>9525</xdr:rowOff>
        </xdr:from>
        <xdr:to>
          <xdr:col>8</xdr:col>
          <xdr:colOff>1228725</xdr:colOff>
          <xdr:row>60</xdr:row>
          <xdr:rowOff>361950</xdr:rowOff>
        </xdr:to>
        <xdr:sp macro="" textlink="">
          <xdr:nvSpPr>
            <xdr:cNvPr id="32398" name="Group Box 654" hidden="1">
              <a:extLst>
                <a:ext uri="{63B3BB69-23CF-44E3-9099-C40C66FF867C}">
                  <a14:compatExt spid="_x0000_s32398"/>
                </a:ext>
                <a:ext uri="{FF2B5EF4-FFF2-40B4-BE49-F238E27FC236}">
                  <a16:creationId xmlns:a16="http://schemas.microsoft.com/office/drawing/2014/main" id="{00000000-0008-0000-0000-00008E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63</xdr:row>
          <xdr:rowOff>76200</xdr:rowOff>
        </xdr:from>
        <xdr:to>
          <xdr:col>9</xdr:col>
          <xdr:colOff>1457325</xdr:colOff>
          <xdr:row>63</xdr:row>
          <xdr:rowOff>457200</xdr:rowOff>
        </xdr:to>
        <xdr:sp macro="" textlink="">
          <xdr:nvSpPr>
            <xdr:cNvPr id="32399" name="Group Box 655" hidden="1">
              <a:extLst>
                <a:ext uri="{63B3BB69-23CF-44E3-9099-C40C66FF867C}">
                  <a14:compatExt spid="_x0000_s32399"/>
                </a:ext>
                <a:ext uri="{FF2B5EF4-FFF2-40B4-BE49-F238E27FC236}">
                  <a16:creationId xmlns:a16="http://schemas.microsoft.com/office/drawing/2014/main" id="{00000000-0008-0000-0000-00008F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xdr:oneCellAnchor>
    <xdr:from>
      <xdr:col>5</xdr:col>
      <xdr:colOff>182563</xdr:colOff>
      <xdr:row>73</xdr:row>
      <xdr:rowOff>166688</xdr:rowOff>
    </xdr:from>
    <xdr:ext cx="1289538" cy="293683"/>
    <xdr:sp macro="" textlink="">
      <xdr:nvSpPr>
        <xdr:cNvPr id="27" name="テキスト ボックス 12">
          <a:extLst>
            <a:ext uri="{FF2B5EF4-FFF2-40B4-BE49-F238E27FC236}">
              <a16:creationId xmlns:a16="http://schemas.microsoft.com/office/drawing/2014/main" id="{172B7966-1E88-4C75-8215-B997C4622258}"/>
            </a:ext>
          </a:extLst>
        </xdr:cNvPr>
        <xdr:cNvSpPr txBox="1"/>
      </xdr:nvSpPr>
      <xdr:spPr>
        <a:xfrm>
          <a:off x="2913063" y="26503313"/>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214313</xdr:colOff>
      <xdr:row>79</xdr:row>
      <xdr:rowOff>134938</xdr:rowOff>
    </xdr:from>
    <xdr:ext cx="1289538" cy="293683"/>
    <xdr:sp macro="" textlink="">
      <xdr:nvSpPr>
        <xdr:cNvPr id="35" name="テキスト ボックス 12">
          <a:extLst>
            <a:ext uri="{FF2B5EF4-FFF2-40B4-BE49-F238E27FC236}">
              <a16:creationId xmlns:a16="http://schemas.microsoft.com/office/drawing/2014/main" id="{980A5580-DE59-48B1-9EDC-C6ADDC8DB66D}"/>
            </a:ext>
          </a:extLst>
        </xdr:cNvPr>
        <xdr:cNvSpPr txBox="1"/>
      </xdr:nvSpPr>
      <xdr:spPr>
        <a:xfrm>
          <a:off x="2944813" y="288051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192089</xdr:colOff>
      <xdr:row>80</xdr:row>
      <xdr:rowOff>128588</xdr:rowOff>
    </xdr:from>
    <xdr:ext cx="1289538" cy="293683"/>
    <xdr:sp macro="" textlink="">
      <xdr:nvSpPr>
        <xdr:cNvPr id="36" name="テキスト ボックス 12">
          <a:extLst>
            <a:ext uri="{FF2B5EF4-FFF2-40B4-BE49-F238E27FC236}">
              <a16:creationId xmlns:a16="http://schemas.microsoft.com/office/drawing/2014/main" id="{A921053E-A621-4B81-B966-ED13FC05BA70}"/>
            </a:ext>
          </a:extLst>
        </xdr:cNvPr>
        <xdr:cNvSpPr txBox="1"/>
      </xdr:nvSpPr>
      <xdr:spPr>
        <a:xfrm>
          <a:off x="2922589" y="2917983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198438</xdr:colOff>
      <xdr:row>81</xdr:row>
      <xdr:rowOff>158751</xdr:rowOff>
    </xdr:from>
    <xdr:ext cx="1289538" cy="293683"/>
    <xdr:sp macro="" textlink="">
      <xdr:nvSpPr>
        <xdr:cNvPr id="40" name="テキスト ボックス 12">
          <a:extLst>
            <a:ext uri="{FF2B5EF4-FFF2-40B4-BE49-F238E27FC236}">
              <a16:creationId xmlns:a16="http://schemas.microsoft.com/office/drawing/2014/main" id="{0428E4B2-02D5-4F9A-9BAF-909415FD7557}"/>
            </a:ext>
          </a:extLst>
        </xdr:cNvPr>
        <xdr:cNvSpPr txBox="1"/>
      </xdr:nvSpPr>
      <xdr:spPr>
        <a:xfrm>
          <a:off x="2928938" y="2959100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309563</xdr:colOff>
      <xdr:row>67</xdr:row>
      <xdr:rowOff>269875</xdr:rowOff>
    </xdr:from>
    <xdr:ext cx="1289538" cy="293683"/>
    <xdr:sp macro="" textlink="">
      <xdr:nvSpPr>
        <xdr:cNvPr id="42" name="テキスト ボックス 12">
          <a:extLst>
            <a:ext uri="{FF2B5EF4-FFF2-40B4-BE49-F238E27FC236}">
              <a16:creationId xmlns:a16="http://schemas.microsoft.com/office/drawing/2014/main" id="{B1D2EDE5-10A9-417F-ABF9-63AB562B94C4}"/>
            </a:ext>
          </a:extLst>
        </xdr:cNvPr>
        <xdr:cNvSpPr txBox="1"/>
      </xdr:nvSpPr>
      <xdr:spPr>
        <a:xfrm>
          <a:off x="3040063" y="23423563"/>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182562</xdr:colOff>
      <xdr:row>76</xdr:row>
      <xdr:rowOff>142875</xdr:rowOff>
    </xdr:from>
    <xdr:ext cx="1289538" cy="293683"/>
    <xdr:sp macro="" textlink="">
      <xdr:nvSpPr>
        <xdr:cNvPr id="45" name="テキスト ボックス 12">
          <a:extLst>
            <a:ext uri="{FF2B5EF4-FFF2-40B4-BE49-F238E27FC236}">
              <a16:creationId xmlns:a16="http://schemas.microsoft.com/office/drawing/2014/main" id="{575A1C67-3EFE-463E-8D25-DAF46A5281FF}"/>
            </a:ext>
          </a:extLst>
        </xdr:cNvPr>
        <xdr:cNvSpPr txBox="1"/>
      </xdr:nvSpPr>
      <xdr:spPr>
        <a:xfrm>
          <a:off x="2913062" y="27559000"/>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317500</xdr:colOff>
      <xdr:row>59</xdr:row>
      <xdr:rowOff>103188</xdr:rowOff>
    </xdr:from>
    <xdr:ext cx="1289538" cy="293683"/>
    <xdr:sp macro="" textlink="">
      <xdr:nvSpPr>
        <xdr:cNvPr id="47" name="テキスト ボックス 12">
          <a:extLst>
            <a:ext uri="{FF2B5EF4-FFF2-40B4-BE49-F238E27FC236}">
              <a16:creationId xmlns:a16="http://schemas.microsoft.com/office/drawing/2014/main" id="{5168D9F9-59EF-438F-A811-DC3928534688}"/>
            </a:ext>
          </a:extLst>
        </xdr:cNvPr>
        <xdr:cNvSpPr txBox="1"/>
      </xdr:nvSpPr>
      <xdr:spPr>
        <a:xfrm>
          <a:off x="3048000" y="19931063"/>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95250</xdr:colOff>
          <xdr:row>44</xdr:row>
          <xdr:rowOff>190500</xdr:rowOff>
        </xdr:from>
        <xdr:to>
          <xdr:col>9</xdr:col>
          <xdr:colOff>1162050</xdr:colOff>
          <xdr:row>45</xdr:row>
          <xdr:rowOff>57150</xdr:rowOff>
        </xdr:to>
        <xdr:sp macro="" textlink="">
          <xdr:nvSpPr>
            <xdr:cNvPr id="32400" name="Group Box 656" hidden="1">
              <a:extLst>
                <a:ext uri="{63B3BB69-23CF-44E3-9099-C40C66FF867C}">
                  <a14:compatExt spid="_x0000_s32400"/>
                </a:ext>
                <a:ext uri="{FF2B5EF4-FFF2-40B4-BE49-F238E27FC236}">
                  <a16:creationId xmlns:a16="http://schemas.microsoft.com/office/drawing/2014/main" id="{00000000-0008-0000-0000-000090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xdr:twoCellAnchor>
    <xdr:from>
      <xdr:col>3</xdr:col>
      <xdr:colOff>28575</xdr:colOff>
      <xdr:row>10</xdr:row>
      <xdr:rowOff>209551</xdr:rowOff>
    </xdr:from>
    <xdr:to>
      <xdr:col>4</xdr:col>
      <xdr:colOff>219075</xdr:colOff>
      <xdr:row>11</xdr:row>
      <xdr:rowOff>180976</xdr:rowOff>
    </xdr:to>
    <xdr:sp macro="" textlink="">
      <xdr:nvSpPr>
        <xdr:cNvPr id="50" name="テキスト ボックス 49">
          <a:extLst>
            <a:ext uri="{FF2B5EF4-FFF2-40B4-BE49-F238E27FC236}">
              <a16:creationId xmlns:a16="http://schemas.microsoft.com/office/drawing/2014/main" id="{528680C1-8BAD-704C-65FD-CEBA36F9FCB9}"/>
            </a:ext>
          </a:extLst>
        </xdr:cNvPr>
        <xdr:cNvSpPr txBox="1"/>
      </xdr:nvSpPr>
      <xdr:spPr>
        <a:xfrm>
          <a:off x="1524000" y="2381251"/>
          <a:ext cx="466725"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t>令和</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72" Target="../ctrlProps/ctrlProp169.xml" Type="http://schemas.openxmlformats.org/officeDocument/2006/relationships/ctrlProp"/><Relationship Id="rId173" Target="../ctrlProps/ctrlProp170.xml" Type="http://schemas.openxmlformats.org/officeDocument/2006/relationships/ctrlProp"/><Relationship Id="rId174" Target="../ctrlProps/ctrlProp171.xml" Type="http://schemas.openxmlformats.org/officeDocument/2006/relationships/ctrlProp"/><Relationship Id="rId175" Target="../ctrlProps/ctrlProp172.xml" Type="http://schemas.openxmlformats.org/officeDocument/2006/relationships/ctrlProp"/><Relationship Id="rId176" Target="../ctrlProps/ctrlProp173.xml" Type="http://schemas.openxmlformats.org/officeDocument/2006/relationships/ctrlProp"/><Relationship Id="rId177" Target="../ctrlProps/ctrlProp174.xml" Type="http://schemas.openxmlformats.org/officeDocument/2006/relationships/ctrlProp"/><Relationship Id="rId178" Target="../ctrlProps/ctrlProp175.xml" Type="http://schemas.openxmlformats.org/officeDocument/2006/relationships/ctrlProp"/><Relationship Id="rId179" Target="../ctrlProps/ctrlProp176.xml" Type="http://schemas.openxmlformats.org/officeDocument/2006/relationships/ctrlProp"/><Relationship Id="rId18" Target="../ctrlProps/ctrlProp15.xml" Type="http://schemas.openxmlformats.org/officeDocument/2006/relationships/ctrlProp"/><Relationship Id="rId180" Target="../ctrlProps/ctrlProp177.xml" Type="http://schemas.openxmlformats.org/officeDocument/2006/relationships/ctrlProp"/><Relationship Id="rId181" Target="../ctrlProps/ctrlProp178.xml" Type="http://schemas.openxmlformats.org/officeDocument/2006/relationships/ctrlProp"/><Relationship Id="rId182" Target="../ctrlProps/ctrlProp179.xml" Type="http://schemas.openxmlformats.org/officeDocument/2006/relationships/ctrlProp"/><Relationship Id="rId183" Target="../ctrlProps/ctrlProp180.xml" Type="http://schemas.openxmlformats.org/officeDocument/2006/relationships/ctrlProp"/><Relationship Id="rId184" Target="../ctrlProps/ctrlProp181.xml" Type="http://schemas.openxmlformats.org/officeDocument/2006/relationships/ctrlProp"/><Relationship Id="rId185" Target="../ctrlProps/ctrlProp182.xml" Type="http://schemas.openxmlformats.org/officeDocument/2006/relationships/ctrlProp"/><Relationship Id="rId186" Target="../ctrlProps/ctrlProp183.xml" Type="http://schemas.openxmlformats.org/officeDocument/2006/relationships/ctrlProp"/><Relationship Id="rId187" Target="../ctrlProps/ctrlProp184.xml" Type="http://schemas.openxmlformats.org/officeDocument/2006/relationships/ctrlProp"/><Relationship Id="rId188" Target="../ctrlProps/ctrlProp185.xml" Type="http://schemas.openxmlformats.org/officeDocument/2006/relationships/ctrlProp"/><Relationship Id="rId189" Target="../ctrlProps/ctrlProp186.xml" Type="http://schemas.openxmlformats.org/officeDocument/2006/relationships/ctrlProp"/><Relationship Id="rId19" Target="../ctrlProps/ctrlProp16.xml" Type="http://schemas.openxmlformats.org/officeDocument/2006/relationships/ctrlProp"/><Relationship Id="rId190" Target="../ctrlProps/ctrlProp187.xml" Type="http://schemas.openxmlformats.org/officeDocument/2006/relationships/ctrlProp"/><Relationship Id="rId191" Target="../ctrlProps/ctrlProp188.xml" Type="http://schemas.openxmlformats.org/officeDocument/2006/relationships/ctrlProp"/><Relationship Id="rId192" Target="../ctrlProps/ctrlProp189.xml" Type="http://schemas.openxmlformats.org/officeDocument/2006/relationships/ctrlProp"/><Relationship Id="rId193" Target="../ctrlProps/ctrlProp190.xml" Type="http://schemas.openxmlformats.org/officeDocument/2006/relationships/ctrlProp"/><Relationship Id="rId194" Target="../ctrlProps/ctrlProp191.xml" Type="http://schemas.openxmlformats.org/officeDocument/2006/relationships/ctrlProp"/><Relationship Id="rId195" Target="../ctrlProps/ctrlProp192.xml" Type="http://schemas.openxmlformats.org/officeDocument/2006/relationships/ctrlProp"/><Relationship Id="rId196" Target="../ctrlProps/ctrlProp193.xml" Type="http://schemas.openxmlformats.org/officeDocument/2006/relationships/ctrlProp"/><Relationship Id="rId197" Target="../ctrlProps/ctrlProp194.xml" Type="http://schemas.openxmlformats.org/officeDocument/2006/relationships/ctrlProp"/><Relationship Id="rId198" Target="../ctrlProps/ctrlProp195.xml" Type="http://schemas.openxmlformats.org/officeDocument/2006/relationships/ctrlProp"/><Relationship Id="rId199" Target="../ctrlProps/ctrlProp19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00" Target="../ctrlProps/ctrlProp197.xml" Type="http://schemas.openxmlformats.org/officeDocument/2006/relationships/ctrlProp"/><Relationship Id="rId201" Target="../ctrlProps/ctrlProp198.xml" Type="http://schemas.openxmlformats.org/officeDocument/2006/relationships/ctrlProp"/><Relationship Id="rId202" Target="../ctrlProps/ctrlProp199.xml" Type="http://schemas.openxmlformats.org/officeDocument/2006/relationships/ctrlProp"/><Relationship Id="rId203" Target="../ctrlProps/ctrlProp200.xml" Type="http://schemas.openxmlformats.org/officeDocument/2006/relationships/ctrlProp"/><Relationship Id="rId204" Target="../ctrlProps/ctrlProp201.xml" Type="http://schemas.openxmlformats.org/officeDocument/2006/relationships/ctrlProp"/><Relationship Id="rId205" Target="../ctrlProps/ctrlProp202.xml" Type="http://schemas.openxmlformats.org/officeDocument/2006/relationships/ctrlProp"/><Relationship Id="rId206" Target="../ctrlProps/ctrlProp203.xml" Type="http://schemas.openxmlformats.org/officeDocument/2006/relationships/ctrlProp"/><Relationship Id="rId207" Target="../ctrlProps/ctrlProp204.xml" Type="http://schemas.openxmlformats.org/officeDocument/2006/relationships/ctrlProp"/><Relationship Id="rId208" Target="../ctrlProps/ctrlProp205.xml" Type="http://schemas.openxmlformats.org/officeDocument/2006/relationships/ctrlProp"/><Relationship Id="rId209" Target="../ctrlProps/ctrlProp206.xml" Type="http://schemas.openxmlformats.org/officeDocument/2006/relationships/ctrlProp"/><Relationship Id="rId21" Target="../ctrlProps/ctrlProp18.xml" Type="http://schemas.openxmlformats.org/officeDocument/2006/relationships/ctrlProp"/><Relationship Id="rId210" Target="../ctrlProps/ctrlProp207.xml" Type="http://schemas.openxmlformats.org/officeDocument/2006/relationships/ctrlProp"/><Relationship Id="rId211" Target="../ctrlProps/ctrlProp208.xml" Type="http://schemas.openxmlformats.org/officeDocument/2006/relationships/ctrlProp"/><Relationship Id="rId212" Target="../ctrlProps/ctrlProp209.xml" Type="http://schemas.openxmlformats.org/officeDocument/2006/relationships/ctrlProp"/><Relationship Id="rId213" Target="../ctrlProps/ctrlProp210.xml" Type="http://schemas.openxmlformats.org/officeDocument/2006/relationships/ctrlProp"/><Relationship Id="rId214" Target="../ctrlProps/ctrlProp211.xml" Type="http://schemas.openxmlformats.org/officeDocument/2006/relationships/ctrlProp"/><Relationship Id="rId215" Target="../ctrlProps/ctrlProp212.xml" Type="http://schemas.openxmlformats.org/officeDocument/2006/relationships/ctrlProp"/><Relationship Id="rId216" Target="../ctrlProps/ctrlProp213.xml" Type="http://schemas.openxmlformats.org/officeDocument/2006/relationships/ctrlProp"/><Relationship Id="rId217" Target="../ctrlProps/ctrlProp214.xml" Type="http://schemas.openxmlformats.org/officeDocument/2006/relationships/ctrlProp"/><Relationship Id="rId218" Target="../ctrlProps/ctrlProp215.xml" Type="http://schemas.openxmlformats.org/officeDocument/2006/relationships/ctrlProp"/><Relationship Id="rId219" Target="../ctrlProps/ctrlProp216.xml" Type="http://schemas.openxmlformats.org/officeDocument/2006/relationships/ctrlProp"/><Relationship Id="rId22" Target="../ctrlProps/ctrlProp19.xml" Type="http://schemas.openxmlformats.org/officeDocument/2006/relationships/ctrlProp"/><Relationship Id="rId220" Target="../ctrlProps/ctrlProp217.xml" Type="http://schemas.openxmlformats.org/officeDocument/2006/relationships/ctrlProp"/><Relationship Id="rId221" Target="../ctrlProps/ctrlProp218.xml" Type="http://schemas.openxmlformats.org/officeDocument/2006/relationships/ctrlProp"/><Relationship Id="rId222" Target="../ctrlProps/ctrlProp219.xml" Type="http://schemas.openxmlformats.org/officeDocument/2006/relationships/ctrlProp"/><Relationship Id="rId223" Target="../ctrlProps/ctrlProp220.xml" Type="http://schemas.openxmlformats.org/officeDocument/2006/relationships/ctrlProp"/><Relationship Id="rId224" Target="../ctrlProps/ctrlProp221.xml" Type="http://schemas.openxmlformats.org/officeDocument/2006/relationships/ctrlProp"/><Relationship Id="rId225" Target="../ctrlProps/ctrlProp222.xml" Type="http://schemas.openxmlformats.org/officeDocument/2006/relationships/ctrlProp"/><Relationship Id="rId226" Target="../ctrlProps/ctrlProp223.xml" Type="http://schemas.openxmlformats.org/officeDocument/2006/relationships/ctrlProp"/><Relationship Id="rId227" Target="../ctrlProps/ctrlProp224.xml" Type="http://schemas.openxmlformats.org/officeDocument/2006/relationships/ctrlProp"/><Relationship Id="rId228" Target="../ctrlProps/ctrlProp225.xml" Type="http://schemas.openxmlformats.org/officeDocument/2006/relationships/ctrlProp"/><Relationship Id="rId229" Target="../ctrlProps/ctrlProp226.xml" Type="http://schemas.openxmlformats.org/officeDocument/2006/relationships/ctrlProp"/><Relationship Id="rId23" Target="../ctrlProps/ctrlProp20.xml" Type="http://schemas.openxmlformats.org/officeDocument/2006/relationships/ctrlProp"/><Relationship Id="rId230" Target="../ctrlProps/ctrlProp227.xml" Type="http://schemas.openxmlformats.org/officeDocument/2006/relationships/ctrlProp"/><Relationship Id="rId231" Target="../ctrlProps/ctrlProp228.xml" Type="http://schemas.openxmlformats.org/officeDocument/2006/relationships/ctrlProp"/><Relationship Id="rId232" Target="../ctrlProps/ctrlProp229.xml" Type="http://schemas.openxmlformats.org/officeDocument/2006/relationships/ctrlProp"/><Relationship Id="rId233" Target="../ctrlProps/ctrlProp230.xml" Type="http://schemas.openxmlformats.org/officeDocument/2006/relationships/ctrlProp"/><Relationship Id="rId234" Target="../ctrlProps/ctrlProp231.xml" Type="http://schemas.openxmlformats.org/officeDocument/2006/relationships/ctrlProp"/><Relationship Id="rId235" Target="../ctrlProps/ctrlProp232.xml" Type="http://schemas.openxmlformats.org/officeDocument/2006/relationships/ctrlProp"/><Relationship Id="rId236" Target="../ctrlProps/ctrlProp233.xml" Type="http://schemas.openxmlformats.org/officeDocument/2006/relationships/ctrlProp"/><Relationship Id="rId237" Target="../ctrlProps/ctrlProp234.xml" Type="http://schemas.openxmlformats.org/officeDocument/2006/relationships/ctrlProp"/><Relationship Id="rId238" Target="../ctrlProps/ctrlProp235.xml" Type="http://schemas.openxmlformats.org/officeDocument/2006/relationships/ctrlProp"/><Relationship Id="rId239" Target="../ctrlProps/ctrlProp236.xml" Type="http://schemas.openxmlformats.org/officeDocument/2006/relationships/ctrlProp"/><Relationship Id="rId24" Target="../ctrlProps/ctrlProp21.xml" Type="http://schemas.openxmlformats.org/officeDocument/2006/relationships/ctrlProp"/><Relationship Id="rId240" Target="../ctrlProps/ctrlProp237.xml" Type="http://schemas.openxmlformats.org/officeDocument/2006/relationships/ctrlProp"/><Relationship Id="rId241" Target="../ctrlProps/ctrlProp238.xml" Type="http://schemas.openxmlformats.org/officeDocument/2006/relationships/ctrlProp"/><Relationship Id="rId242" Target="../ctrlProps/ctrlProp239.xml" Type="http://schemas.openxmlformats.org/officeDocument/2006/relationships/ctrlProp"/><Relationship Id="rId243" Target="../ctrlProps/ctrlProp240.xml" Type="http://schemas.openxmlformats.org/officeDocument/2006/relationships/ctrlProp"/><Relationship Id="rId244" Target="../ctrlProps/ctrlProp241.xml" Type="http://schemas.openxmlformats.org/officeDocument/2006/relationships/ctrlProp"/><Relationship Id="rId245" Target="../ctrlProps/ctrlProp242.xml" Type="http://schemas.openxmlformats.org/officeDocument/2006/relationships/ctrlProp"/><Relationship Id="rId246" Target="../ctrlProps/ctrlProp243.xml" Type="http://schemas.openxmlformats.org/officeDocument/2006/relationships/ctrlProp"/><Relationship Id="rId247" Target="../ctrlProps/ctrlProp244.xml" Type="http://schemas.openxmlformats.org/officeDocument/2006/relationships/ctrlProp"/><Relationship Id="rId248" Target="../ctrlProps/ctrlProp245.xml" Type="http://schemas.openxmlformats.org/officeDocument/2006/relationships/ctrlProp"/><Relationship Id="rId249" Target="../ctrlProps/ctrlProp246.xml" Type="http://schemas.openxmlformats.org/officeDocument/2006/relationships/ctrlProp"/><Relationship Id="rId25" Target="../ctrlProps/ctrlProp22.xml" Type="http://schemas.openxmlformats.org/officeDocument/2006/relationships/ctrlProp"/><Relationship Id="rId250" Target="../ctrlProps/ctrlProp247.xml" Type="http://schemas.openxmlformats.org/officeDocument/2006/relationships/ctrlProp"/><Relationship Id="rId251" Target="../ctrlProps/ctrlProp248.xml" Type="http://schemas.openxmlformats.org/officeDocument/2006/relationships/ctrlProp"/><Relationship Id="rId252" Target="../ctrlProps/ctrlProp249.xml" Type="http://schemas.openxmlformats.org/officeDocument/2006/relationships/ctrlProp"/><Relationship Id="rId253" Target="../ctrlProps/ctrlProp250.xml" Type="http://schemas.openxmlformats.org/officeDocument/2006/relationships/ctrlProp"/><Relationship Id="rId254" Target="../ctrlProps/ctrlProp251.xml" Type="http://schemas.openxmlformats.org/officeDocument/2006/relationships/ctrlProp"/><Relationship Id="rId255" Target="../ctrlProps/ctrlProp252.xml" Type="http://schemas.openxmlformats.org/officeDocument/2006/relationships/ctrlProp"/><Relationship Id="rId256" Target="../ctrlProps/ctrlProp253.xml" Type="http://schemas.openxmlformats.org/officeDocument/2006/relationships/ctrlProp"/><Relationship Id="rId257" Target="../ctrlProps/ctrlProp254.xml" Type="http://schemas.openxmlformats.org/officeDocument/2006/relationships/ctrlProp"/><Relationship Id="rId258" Target="../ctrlProps/ctrlProp255.xml" Type="http://schemas.openxmlformats.org/officeDocument/2006/relationships/ctrlProp"/><Relationship Id="rId259" Target="../ctrlProps/ctrlProp256.xml" Type="http://schemas.openxmlformats.org/officeDocument/2006/relationships/ctrlProp"/><Relationship Id="rId26" Target="../ctrlProps/ctrlProp23.xml" Type="http://schemas.openxmlformats.org/officeDocument/2006/relationships/ctrlProp"/><Relationship Id="rId260" Target="../ctrlProps/ctrlProp257.xml" Type="http://schemas.openxmlformats.org/officeDocument/2006/relationships/ctrlProp"/><Relationship Id="rId261" Target="../ctrlProps/ctrlProp258.xml" Type="http://schemas.openxmlformats.org/officeDocument/2006/relationships/ctrlProp"/><Relationship Id="rId262" Target="../ctrlProps/ctrlProp259.xml" Type="http://schemas.openxmlformats.org/officeDocument/2006/relationships/ctrlProp"/><Relationship Id="rId263" Target="../ctrlProps/ctrlProp260.xml" Type="http://schemas.openxmlformats.org/officeDocument/2006/relationships/ctrlProp"/><Relationship Id="rId264" Target="../ctrlProps/ctrlProp261.xml" Type="http://schemas.openxmlformats.org/officeDocument/2006/relationships/ctrlProp"/><Relationship Id="rId265" Target="../ctrlProps/ctrlProp262.xml" Type="http://schemas.openxmlformats.org/officeDocument/2006/relationships/ctrlProp"/><Relationship Id="rId266" Target="../ctrlProps/ctrlProp263.xml" Type="http://schemas.openxmlformats.org/officeDocument/2006/relationships/ctrlProp"/><Relationship Id="rId267" Target="../ctrlProps/ctrlProp264.xml" Type="http://schemas.openxmlformats.org/officeDocument/2006/relationships/ctrlProp"/><Relationship Id="rId268" Target="../ctrlProps/ctrlProp265.xml" Type="http://schemas.openxmlformats.org/officeDocument/2006/relationships/ctrlProp"/><Relationship Id="rId269" Target="../ctrlProps/ctrlProp266.xml" Type="http://schemas.openxmlformats.org/officeDocument/2006/relationships/ctrlProp"/><Relationship Id="rId27" Target="../ctrlProps/ctrlProp24.xml" Type="http://schemas.openxmlformats.org/officeDocument/2006/relationships/ctrlProp"/><Relationship Id="rId270" Target="../ctrlProps/ctrlProp267.xml" Type="http://schemas.openxmlformats.org/officeDocument/2006/relationships/ctrlProp"/><Relationship Id="rId271" Target="../ctrlProps/ctrlProp268.xml" Type="http://schemas.openxmlformats.org/officeDocument/2006/relationships/ctrlProp"/><Relationship Id="rId272" Target="../ctrlProps/ctrlProp269.xml" Type="http://schemas.openxmlformats.org/officeDocument/2006/relationships/ctrlProp"/><Relationship Id="rId273" Target="../ctrlProps/ctrlProp270.xml" Type="http://schemas.openxmlformats.org/officeDocument/2006/relationships/ctrlProp"/><Relationship Id="rId274" Target="../ctrlProps/ctrlProp271.xml" Type="http://schemas.openxmlformats.org/officeDocument/2006/relationships/ctrlProp"/><Relationship Id="rId275" Target="../ctrlProps/ctrlProp272.xml" Type="http://schemas.openxmlformats.org/officeDocument/2006/relationships/ctrlProp"/><Relationship Id="rId276" Target="../ctrlProps/ctrlProp273.xml" Type="http://schemas.openxmlformats.org/officeDocument/2006/relationships/ctrlProp"/><Relationship Id="rId277" Target="../ctrlProps/ctrlProp274.xml" Type="http://schemas.openxmlformats.org/officeDocument/2006/relationships/ctrlProp"/><Relationship Id="rId278" Target="../ctrlProps/ctrlProp275.xml" Type="http://schemas.openxmlformats.org/officeDocument/2006/relationships/ctrlProp"/><Relationship Id="rId279" Target="../ctrlProps/ctrlProp276.xml" Type="http://schemas.openxmlformats.org/officeDocument/2006/relationships/ctrlProp"/><Relationship Id="rId28" Target="../ctrlProps/ctrlProp25.xml" Type="http://schemas.openxmlformats.org/officeDocument/2006/relationships/ctrlProp"/><Relationship Id="rId280" Target="../ctrlProps/ctrlProp277.xml" Type="http://schemas.openxmlformats.org/officeDocument/2006/relationships/ctrlProp"/><Relationship Id="rId281" Target="../ctrlProps/ctrlProp278.xml" Type="http://schemas.openxmlformats.org/officeDocument/2006/relationships/ctrlProp"/><Relationship Id="rId282" Target="../ctrlProps/ctrlProp279.xml" Type="http://schemas.openxmlformats.org/officeDocument/2006/relationships/ctrlProp"/><Relationship Id="rId283" Target="../ctrlProps/ctrlProp280.xml" Type="http://schemas.openxmlformats.org/officeDocument/2006/relationships/ctrlProp"/><Relationship Id="rId284" Target="../ctrlProps/ctrlProp281.xml" Type="http://schemas.openxmlformats.org/officeDocument/2006/relationships/ctrlProp"/><Relationship Id="rId285" Target="../ctrlProps/ctrlProp282.xml" Type="http://schemas.openxmlformats.org/officeDocument/2006/relationships/ctrlProp"/><Relationship Id="rId286" Target="../ctrlProps/ctrlProp283.xml" Type="http://schemas.openxmlformats.org/officeDocument/2006/relationships/ctrlProp"/><Relationship Id="rId287" Target="../ctrlProps/ctrlProp284.xml" Type="http://schemas.openxmlformats.org/officeDocument/2006/relationships/ctrlProp"/><Relationship Id="rId288" Target="../ctrlProps/ctrlProp285.xml" Type="http://schemas.openxmlformats.org/officeDocument/2006/relationships/ctrlProp"/><Relationship Id="rId289" Target="../ctrlProps/ctrlProp286.xml" Type="http://schemas.openxmlformats.org/officeDocument/2006/relationships/ctrlProp"/><Relationship Id="rId29" Target="../ctrlProps/ctrlProp26.xml" Type="http://schemas.openxmlformats.org/officeDocument/2006/relationships/ctrlProp"/><Relationship Id="rId290" Target="../ctrlProps/ctrlProp287.xml" Type="http://schemas.openxmlformats.org/officeDocument/2006/relationships/ctrlProp"/><Relationship Id="rId291" Target="../ctrlProps/ctrlProp288.xml" Type="http://schemas.openxmlformats.org/officeDocument/2006/relationships/ctrlProp"/><Relationship Id="rId292" Target="../ctrlProps/ctrlProp289.xml" Type="http://schemas.openxmlformats.org/officeDocument/2006/relationships/ctrlProp"/><Relationship Id="rId293" Target="../ctrlProps/ctrlProp290.xml" Type="http://schemas.openxmlformats.org/officeDocument/2006/relationships/ctrlProp"/><Relationship Id="rId294" Target="../ctrlProps/ctrlProp291.xml" Type="http://schemas.openxmlformats.org/officeDocument/2006/relationships/ctrlProp"/><Relationship Id="rId295" Target="../ctrlProps/ctrlProp292.xml" Type="http://schemas.openxmlformats.org/officeDocument/2006/relationships/ctrlProp"/><Relationship Id="rId296" Target="../ctrlProps/ctrlProp293.xml" Type="http://schemas.openxmlformats.org/officeDocument/2006/relationships/ctrlProp"/><Relationship Id="rId297" Target="../ctrlProps/ctrlProp294.xml" Type="http://schemas.openxmlformats.org/officeDocument/2006/relationships/ctrlProp"/><Relationship Id="rId298" Target="../ctrlProps/ctrlProp295.xml" Type="http://schemas.openxmlformats.org/officeDocument/2006/relationships/ctrlProp"/><Relationship Id="rId299" Target="../ctrlProps/ctrlProp29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00" Target="../ctrlProps/ctrlProp297.xml" Type="http://schemas.openxmlformats.org/officeDocument/2006/relationships/ctrlProp"/><Relationship Id="rId301" Target="../ctrlProps/ctrlProp298.xml" Type="http://schemas.openxmlformats.org/officeDocument/2006/relationships/ctrlProp"/><Relationship Id="rId302" Target="../ctrlProps/ctrlProp299.xml" Type="http://schemas.openxmlformats.org/officeDocument/2006/relationships/ctrlProp"/><Relationship Id="rId303" Target="../ctrlProps/ctrlProp300.xml" Type="http://schemas.openxmlformats.org/officeDocument/2006/relationships/ctrlProp"/><Relationship Id="rId304" Target="../ctrlProps/ctrlProp301.xml" Type="http://schemas.openxmlformats.org/officeDocument/2006/relationships/ctrlProp"/><Relationship Id="rId305" Target="../ctrlProps/ctrlProp302.xml" Type="http://schemas.openxmlformats.org/officeDocument/2006/relationships/ctrlProp"/><Relationship Id="rId306" Target="../ctrlProps/ctrlProp303.xml" Type="http://schemas.openxmlformats.org/officeDocument/2006/relationships/ctrlProp"/><Relationship Id="rId307" Target="../ctrlProps/ctrlProp304.xml" Type="http://schemas.openxmlformats.org/officeDocument/2006/relationships/ctrlProp"/><Relationship Id="rId308" Target="../ctrlProps/ctrlProp305.xml" Type="http://schemas.openxmlformats.org/officeDocument/2006/relationships/ctrlProp"/><Relationship Id="rId309" Target="../ctrlProps/ctrlProp306.xml" Type="http://schemas.openxmlformats.org/officeDocument/2006/relationships/ctrlProp"/><Relationship Id="rId31" Target="../ctrlProps/ctrlProp28.xml" Type="http://schemas.openxmlformats.org/officeDocument/2006/relationships/ctrlProp"/><Relationship Id="rId310" Target="../ctrlProps/ctrlProp307.xml" Type="http://schemas.openxmlformats.org/officeDocument/2006/relationships/ctrlProp"/><Relationship Id="rId311" Target="../ctrlProps/ctrlProp308.xml" Type="http://schemas.openxmlformats.org/officeDocument/2006/relationships/ctrlProp"/><Relationship Id="rId312" Target="../ctrlProps/ctrlProp309.xml" Type="http://schemas.openxmlformats.org/officeDocument/2006/relationships/ctrlProp"/><Relationship Id="rId313" Target="../ctrlProps/ctrlProp310.xml" Type="http://schemas.openxmlformats.org/officeDocument/2006/relationships/ctrlProp"/><Relationship Id="rId314" Target="../ctrlProps/ctrlProp311.xml" Type="http://schemas.openxmlformats.org/officeDocument/2006/relationships/ctrlProp"/><Relationship Id="rId315" Target="../ctrlProps/ctrlProp312.xml" Type="http://schemas.openxmlformats.org/officeDocument/2006/relationships/ctrlProp"/><Relationship Id="rId316" Target="../ctrlProps/ctrlProp313.xml" Type="http://schemas.openxmlformats.org/officeDocument/2006/relationships/ctrlProp"/><Relationship Id="rId317" Target="../ctrlProps/ctrlProp314.xml" Type="http://schemas.openxmlformats.org/officeDocument/2006/relationships/ctrlProp"/><Relationship Id="rId318" Target="../ctrlProps/ctrlProp315.xml" Type="http://schemas.openxmlformats.org/officeDocument/2006/relationships/ctrlProp"/><Relationship Id="rId319" Target="../ctrlProps/ctrlProp316.xml" Type="http://schemas.openxmlformats.org/officeDocument/2006/relationships/ctrlProp"/><Relationship Id="rId32" Target="../ctrlProps/ctrlProp29.xml" Type="http://schemas.openxmlformats.org/officeDocument/2006/relationships/ctrlProp"/><Relationship Id="rId320" Target="../ctrlProps/ctrlProp317.xml" Type="http://schemas.openxmlformats.org/officeDocument/2006/relationships/ctrlProp"/><Relationship Id="rId321" Target="../ctrlProps/ctrlProp318.xml" Type="http://schemas.openxmlformats.org/officeDocument/2006/relationships/ctrlProp"/><Relationship Id="rId322" Target="../ctrlProps/ctrlProp319.xml" Type="http://schemas.openxmlformats.org/officeDocument/2006/relationships/ctrlProp"/><Relationship Id="rId323" Target="../ctrlProps/ctrlProp320.xml" Type="http://schemas.openxmlformats.org/officeDocument/2006/relationships/ctrlProp"/><Relationship Id="rId324" Target="../ctrlProps/ctrlProp321.xml" Type="http://schemas.openxmlformats.org/officeDocument/2006/relationships/ctrlProp"/><Relationship Id="rId325" Target="../ctrlProps/ctrlProp322.xml" Type="http://schemas.openxmlformats.org/officeDocument/2006/relationships/ctrlProp"/><Relationship Id="rId326" Target="../ctrlProps/ctrlProp323.xml" Type="http://schemas.openxmlformats.org/officeDocument/2006/relationships/ctrlProp"/><Relationship Id="rId327" Target="../ctrlProps/ctrlProp324.xml" Type="http://schemas.openxmlformats.org/officeDocument/2006/relationships/ctrlProp"/><Relationship Id="rId328" Target="../ctrlProps/ctrlProp325.xml" Type="http://schemas.openxmlformats.org/officeDocument/2006/relationships/ctrlProp"/><Relationship Id="rId329" Target="../ctrlProps/ctrlProp326.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ABD44-D85F-4F1A-89A3-90FDA18090C0}">
  <sheetPr codeName="Sheet1"/>
  <dimension ref="A1:X117"/>
  <sheetViews>
    <sheetView showGridLines="0" tabSelected="1" view="pageBreakPreview" zoomScale="85" zoomScaleNormal="120" zoomScaleSheetLayoutView="85" workbookViewId="0">
      <selection activeCell="E1" sqref="E1"/>
    </sheetView>
  </sheetViews>
  <sheetFormatPr defaultColWidth="9" defaultRowHeight="13.5" outlineLevelCol="1" x14ac:dyDescent="0.15"/>
  <cols>
    <col min="1" max="1" width="3.625" customWidth="1"/>
    <col min="2" max="2" width="3.125" customWidth="1"/>
    <col min="3" max="3" width="12.875" customWidth="1"/>
    <col min="4" max="4" width="3.625" customWidth="1"/>
    <col min="5" max="5" width="12.5" customWidth="1"/>
    <col min="6" max="9" width="19.5" customWidth="1"/>
    <col min="10" max="10" width="21.25" customWidth="1"/>
    <col min="11" max="12" width="4.375" customWidth="1"/>
    <col min="13" max="13" width="41.25" style="42" customWidth="1"/>
    <col min="14" max="14" width="10.5" customWidth="1"/>
    <col min="15" max="15" width="43.625" customWidth="1" outlineLevel="1"/>
    <col min="16" max="16" width="9" customWidth="1" outlineLevel="1"/>
    <col min="17" max="17" width="37.375" customWidth="1" outlineLevel="1"/>
    <col min="18" max="19" width="9" customWidth="1" outlineLevel="1"/>
  </cols>
  <sheetData>
    <row r="1" spans="1:24" s="2" customFormat="1" ht="18" customHeight="1" x14ac:dyDescent="0.15">
      <c r="A1" s="2" t="s">
        <v>0</v>
      </c>
      <c r="J1" s="3" t="s">
        <v>73</v>
      </c>
      <c r="M1" s="62"/>
      <c r="U1" s="3"/>
    </row>
    <row r="2" spans="1:24" s="2" customFormat="1" ht="17.25" customHeight="1" x14ac:dyDescent="0.15">
      <c r="A2" s="138" t="s">
        <v>1</v>
      </c>
      <c r="B2" s="138"/>
      <c r="C2" s="138"/>
      <c r="D2" s="138"/>
      <c r="E2" s="138"/>
      <c r="F2" s="138"/>
      <c r="G2" s="138"/>
      <c r="H2" s="138"/>
      <c r="I2" s="138"/>
      <c r="J2" s="138"/>
      <c r="K2" s="127"/>
      <c r="L2" s="4"/>
      <c r="M2" s="63"/>
      <c r="N2" s="4"/>
      <c r="O2" s="4"/>
      <c r="P2" s="4"/>
      <c r="Q2" s="4"/>
      <c r="R2" s="4"/>
      <c r="S2" s="4"/>
      <c r="T2" s="4"/>
      <c r="U2" s="4"/>
      <c r="V2" s="4"/>
      <c r="W2" s="4"/>
      <c r="X2" s="4"/>
    </row>
    <row r="3" spans="1:24" s="2" customFormat="1" ht="4.5" customHeight="1" x14ac:dyDescent="0.15">
      <c r="B3" s="51"/>
      <c r="C3" s="51"/>
      <c r="D3" s="51"/>
      <c r="E3" s="51"/>
      <c r="F3" s="51"/>
      <c r="G3" s="51"/>
      <c r="H3" s="51"/>
      <c r="I3" s="51"/>
      <c r="J3" s="51"/>
      <c r="K3" s="51"/>
      <c r="L3" s="51"/>
      <c r="M3" s="64"/>
      <c r="N3" s="51"/>
      <c r="O3" s="51"/>
      <c r="P3" s="51"/>
      <c r="Q3" s="51"/>
      <c r="R3" s="51"/>
      <c r="S3" s="51"/>
      <c r="T3" s="51"/>
      <c r="U3" s="51"/>
      <c r="V3" s="51"/>
      <c r="W3" s="51"/>
      <c r="X3" s="51"/>
    </row>
    <row r="4" spans="1:24" s="2" customFormat="1" ht="23.1" customHeight="1" x14ac:dyDescent="0.15">
      <c r="D4" s="5"/>
      <c r="E4" s="5"/>
      <c r="H4" s="6" t="s">
        <v>2</v>
      </c>
      <c r="I4" s="7"/>
      <c r="J4" s="7"/>
      <c r="M4" s="65" t="str">
        <f>IF(I4="","都道府県名を入力してください",TRUE)</f>
        <v>都道府県名を入力してください</v>
      </c>
    </row>
    <row r="5" spans="1:24" s="2" customFormat="1" ht="5.25" customHeight="1" thickBot="1" x14ac:dyDescent="0.2">
      <c r="I5" s="8"/>
      <c r="J5" s="8"/>
      <c r="M5" s="65"/>
    </row>
    <row r="6" spans="1:24" ht="23.1" customHeight="1" x14ac:dyDescent="0.15">
      <c r="B6" s="220" t="s">
        <v>3</v>
      </c>
      <c r="C6" s="221"/>
      <c r="D6" s="260"/>
      <c r="E6" s="261"/>
      <c r="F6" s="261"/>
      <c r="G6" s="259" t="s">
        <v>74</v>
      </c>
      <c r="H6" s="259"/>
      <c r="I6" s="87" t="s">
        <v>76</v>
      </c>
      <c r="J6" s="88" t="s">
        <v>75</v>
      </c>
      <c r="L6">
        <v>0</v>
      </c>
      <c r="M6" s="66" t="str">
        <f>IF(LEN(D6)=7,TRUE,"薬局コードを正しく入力してください")</f>
        <v>薬局コードを正しく入力してください</v>
      </c>
      <c r="N6">
        <v>0</v>
      </c>
      <c r="O6" s="58" t="str">
        <f>IF($N$6=0,"個人立、法人立の区分を選択してください。","TRUE")</f>
        <v>個人立、法人立の区分を選択してください。</v>
      </c>
    </row>
    <row r="7" spans="1:24" ht="23.1" customHeight="1" x14ac:dyDescent="0.15">
      <c r="B7" s="205" t="s">
        <v>92</v>
      </c>
      <c r="C7" s="206"/>
      <c r="D7" s="195" t="s">
        <v>135</v>
      </c>
      <c r="E7" s="195"/>
      <c r="F7" s="195"/>
      <c r="G7" s="195"/>
      <c r="H7" s="196"/>
      <c r="I7" s="89" t="s">
        <v>97</v>
      </c>
      <c r="J7" s="90"/>
      <c r="L7">
        <v>0</v>
      </c>
      <c r="M7" s="66" t="str">
        <f>IF($L$7=0,"薬局が所在する市町村を選択してください。","TRUE")</f>
        <v>薬局が所在する市町村を選択してください。</v>
      </c>
      <c r="N7">
        <v>0</v>
      </c>
      <c r="O7" s="77" t="str">
        <f>IF(LEN(J7)=6,TRUE,"市町村コードを正しく入力してください（別シートを参照）")</f>
        <v>市町村コードを正しく入力してください（別シートを参照）</v>
      </c>
    </row>
    <row r="8" spans="1:24" ht="23.1" customHeight="1" x14ac:dyDescent="0.15">
      <c r="B8" s="222" t="s">
        <v>4</v>
      </c>
      <c r="C8" s="223"/>
      <c r="D8" s="9"/>
      <c r="E8" s="224"/>
      <c r="F8" s="224"/>
      <c r="G8" s="224"/>
      <c r="H8" s="128"/>
      <c r="I8" s="92" t="s">
        <v>101</v>
      </c>
      <c r="J8" s="126" t="s">
        <v>102</v>
      </c>
      <c r="L8">
        <v>0</v>
      </c>
      <c r="M8" s="66" t="str">
        <f>IF($E$8="","保険薬局名を入力してください",TRUE)</f>
        <v>保険薬局名を入力してください</v>
      </c>
      <c r="N8">
        <v>0</v>
      </c>
      <c r="O8" s="78" t="str">
        <f>IF($N$8=0,"半径500m以内に他の保険薬局がある場合は該当、無い場合は非該当を選択してください","TRUE")</f>
        <v>半径500m以内に他の保険薬局がある場合は該当、無い場合は非該当を選択してください</v>
      </c>
    </row>
    <row r="9" spans="1:24" ht="18.75" customHeight="1" x14ac:dyDescent="0.15">
      <c r="B9" s="210" t="s">
        <v>69</v>
      </c>
      <c r="C9" s="211"/>
      <c r="D9" s="240" t="s">
        <v>137</v>
      </c>
      <c r="E9" s="241"/>
      <c r="F9" s="241"/>
      <c r="G9" s="241"/>
      <c r="H9" s="144" t="s">
        <v>5</v>
      </c>
      <c r="I9" s="144"/>
      <c r="J9" s="242"/>
      <c r="K9" s="74" t="s">
        <v>6</v>
      </c>
      <c r="L9">
        <v>0</v>
      </c>
      <c r="M9" s="65" t="str">
        <f>IF($L$9=0,"指定年月日の年号を選択してください",TRUE)</f>
        <v>指定年月日の年号を選択してください</v>
      </c>
      <c r="N9" s="2"/>
    </row>
    <row r="10" spans="1:24" ht="17.25" customHeight="1" x14ac:dyDescent="0.15">
      <c r="B10" s="212"/>
      <c r="C10" s="213"/>
      <c r="D10" s="216"/>
      <c r="E10" s="217"/>
      <c r="F10" s="123"/>
      <c r="G10" s="123"/>
      <c r="H10" s="209"/>
      <c r="I10" s="209"/>
      <c r="J10" s="243"/>
      <c r="L10">
        <v>0</v>
      </c>
      <c r="M10" s="79" t="str">
        <f>IF($F$10="","指定年月日を入力してください",TRUE)</f>
        <v>指定年月日を入力してください</v>
      </c>
      <c r="N10" s="2"/>
      <c r="Q10" t="str">
        <f>IF($D10="","FALSE","TRUE")</f>
        <v>FALSE</v>
      </c>
      <c r="R10" t="str">
        <f>IF($F10="","FALSE","TRUE")</f>
        <v>FALSE</v>
      </c>
      <c r="S10" t="str">
        <f>IF($G10="","FALSE","TRUE")</f>
        <v>FALSE</v>
      </c>
    </row>
    <row r="11" spans="1:24" ht="18.75" customHeight="1" x14ac:dyDescent="0.15">
      <c r="B11" s="210" t="s">
        <v>71</v>
      </c>
      <c r="C11" s="211"/>
      <c r="D11" s="214" t="s">
        <v>70</v>
      </c>
      <c r="E11" s="215"/>
      <c r="F11" s="215"/>
      <c r="G11" s="215"/>
      <c r="H11" s="144" t="s">
        <v>100</v>
      </c>
      <c r="I11" s="174" t="s">
        <v>72</v>
      </c>
      <c r="J11" s="154"/>
      <c r="K11" s="74" t="s">
        <v>6</v>
      </c>
      <c r="L11" s="2">
        <v>0</v>
      </c>
      <c r="M11" s="58" t="str">
        <f>IF($J$11="","増改築に限らず調剤室面積を入力してください",TRUE)</f>
        <v>増改築に限らず調剤室面積を入力してください</v>
      </c>
    </row>
    <row r="12" spans="1:24" ht="17.25" customHeight="1" x14ac:dyDescent="0.15">
      <c r="B12" s="212"/>
      <c r="C12" s="213"/>
      <c r="D12" s="216"/>
      <c r="E12" s="217"/>
      <c r="F12" s="123"/>
      <c r="G12" s="123"/>
      <c r="H12" s="209"/>
      <c r="I12" s="175"/>
      <c r="J12" s="155"/>
      <c r="L12" t="b">
        <v>0</v>
      </c>
      <c r="M12" s="140" t="b">
        <f>IF($L$12=0,"令和８年６月１日以降に改築又は増築した保険薬局は該当項目にチェックの上、年月日を記載してください。",TRUE)</f>
        <v>1</v>
      </c>
      <c r="N12" s="141"/>
      <c r="O12" s="142"/>
      <c r="Q12" t="str">
        <f>IF($D12="","FALSE","TRUE")</f>
        <v>FALSE</v>
      </c>
      <c r="R12" t="str">
        <f>IF($F12="","FALSE","TRUE")</f>
        <v>FALSE</v>
      </c>
      <c r="S12" t="str">
        <f>IF($G12="","FALSE","TRUE")</f>
        <v>FALSE</v>
      </c>
    </row>
    <row r="13" spans="1:24" ht="27.75" customHeight="1" x14ac:dyDescent="0.15">
      <c r="B13" s="169" t="s">
        <v>7</v>
      </c>
      <c r="C13" s="244"/>
      <c r="D13" s="244"/>
      <c r="E13" s="244"/>
      <c r="F13" s="213"/>
      <c r="G13" s="186" t="s">
        <v>8</v>
      </c>
      <c r="H13" s="187"/>
      <c r="I13" s="176" t="s">
        <v>9</v>
      </c>
      <c r="J13" s="177"/>
      <c r="L13">
        <v>0</v>
      </c>
      <c r="M13" s="80" t="str">
        <f>IF($L$13=0,"遡及指定の該当性を選択してください。","TRUE")</f>
        <v>遡及指定の該当性を選択してください。</v>
      </c>
      <c r="N13" s="2"/>
    </row>
    <row r="14" spans="1:24" ht="19.5" customHeight="1" x14ac:dyDescent="0.15">
      <c r="B14" s="250" t="s">
        <v>98</v>
      </c>
      <c r="C14" s="251"/>
      <c r="D14" s="188" t="s">
        <v>139</v>
      </c>
      <c r="E14" s="189"/>
      <c r="F14" s="93"/>
      <c r="G14" s="94"/>
      <c r="H14" s="95" t="s">
        <v>99</v>
      </c>
      <c r="I14" s="96"/>
      <c r="J14" s="97"/>
      <c r="L14">
        <v>0</v>
      </c>
      <c r="M14" s="65" t="b">
        <f>IF(L14="","選択してください",TRUE)</f>
        <v>1</v>
      </c>
      <c r="N14" s="2"/>
    </row>
    <row r="15" spans="1:24" ht="19.5" customHeight="1" x14ac:dyDescent="0.15">
      <c r="B15" s="252"/>
      <c r="C15" s="253"/>
      <c r="D15" s="188" t="s">
        <v>140</v>
      </c>
      <c r="E15" s="189"/>
      <c r="F15" s="93"/>
      <c r="G15" s="94"/>
      <c r="H15" s="95" t="s">
        <v>99</v>
      </c>
      <c r="I15" s="96"/>
      <c r="J15" s="97"/>
      <c r="L15">
        <v>0</v>
      </c>
      <c r="M15" s="65" t="b">
        <f t="shared" ref="M15:M22" si="0">IF(L15="","選択してください",TRUE)</f>
        <v>1</v>
      </c>
      <c r="N15" s="2"/>
    </row>
    <row r="16" spans="1:24" ht="19.5" customHeight="1" x14ac:dyDescent="0.15">
      <c r="B16" s="252"/>
      <c r="C16" s="253"/>
      <c r="D16" s="188" t="s">
        <v>141</v>
      </c>
      <c r="E16" s="189"/>
      <c r="F16" s="93"/>
      <c r="G16" s="129"/>
      <c r="H16" s="95" t="s">
        <v>99</v>
      </c>
      <c r="I16" s="96"/>
      <c r="J16" s="97"/>
      <c r="L16">
        <v>0</v>
      </c>
      <c r="M16" s="65" t="b">
        <f t="shared" si="0"/>
        <v>1</v>
      </c>
      <c r="N16" s="2"/>
    </row>
    <row r="17" spans="2:20" ht="19.5" customHeight="1" x14ac:dyDescent="0.15">
      <c r="B17" s="252"/>
      <c r="C17" s="253"/>
      <c r="D17" s="188" t="s">
        <v>142</v>
      </c>
      <c r="E17" s="189"/>
      <c r="F17" s="93"/>
      <c r="G17" s="94"/>
      <c r="H17" s="95" t="s">
        <v>99</v>
      </c>
      <c r="I17" s="96"/>
      <c r="J17" s="97"/>
      <c r="L17">
        <v>0</v>
      </c>
      <c r="M17" s="65" t="b">
        <f t="shared" si="0"/>
        <v>1</v>
      </c>
      <c r="N17" s="2"/>
    </row>
    <row r="18" spans="2:20" ht="19.5" customHeight="1" x14ac:dyDescent="0.15">
      <c r="B18" s="252"/>
      <c r="C18" s="253"/>
      <c r="D18" s="188" t="s">
        <v>143</v>
      </c>
      <c r="E18" s="189"/>
      <c r="F18" s="93"/>
      <c r="G18" s="94"/>
      <c r="H18" s="95" t="s">
        <v>99</v>
      </c>
      <c r="I18" s="96"/>
      <c r="J18" s="97"/>
      <c r="L18">
        <v>0</v>
      </c>
      <c r="M18" s="65" t="b">
        <f t="shared" si="0"/>
        <v>1</v>
      </c>
      <c r="N18" s="2"/>
    </row>
    <row r="19" spans="2:20" ht="19.5" customHeight="1" x14ac:dyDescent="0.15">
      <c r="B19" s="252"/>
      <c r="C19" s="253"/>
      <c r="D19" s="188" t="s">
        <v>144</v>
      </c>
      <c r="E19" s="189"/>
      <c r="F19" s="93"/>
      <c r="G19" s="94"/>
      <c r="H19" s="95" t="s">
        <v>99</v>
      </c>
      <c r="I19" s="96"/>
      <c r="J19" s="97"/>
      <c r="L19">
        <v>0</v>
      </c>
      <c r="M19" s="65" t="b">
        <f t="shared" si="0"/>
        <v>1</v>
      </c>
      <c r="N19" s="2"/>
    </row>
    <row r="20" spans="2:20" ht="19.5" customHeight="1" x14ac:dyDescent="0.15">
      <c r="B20" s="252"/>
      <c r="C20" s="253"/>
      <c r="D20" s="188" t="s">
        <v>145</v>
      </c>
      <c r="E20" s="189"/>
      <c r="F20" s="93"/>
      <c r="G20" s="94"/>
      <c r="H20" s="95" t="s">
        <v>99</v>
      </c>
      <c r="I20" s="96"/>
      <c r="J20" s="97"/>
      <c r="L20">
        <v>0</v>
      </c>
      <c r="M20" s="65" t="b">
        <f t="shared" si="0"/>
        <v>1</v>
      </c>
      <c r="N20" s="2"/>
    </row>
    <row r="21" spans="2:20" ht="19.5" customHeight="1" x14ac:dyDescent="0.15">
      <c r="B21" s="252"/>
      <c r="C21" s="253"/>
      <c r="D21" s="188" t="s">
        <v>146</v>
      </c>
      <c r="E21" s="189"/>
      <c r="F21" s="93"/>
      <c r="G21" s="94"/>
      <c r="H21" s="95" t="s">
        <v>99</v>
      </c>
      <c r="I21" s="96"/>
      <c r="J21" s="97"/>
      <c r="L21">
        <v>0</v>
      </c>
      <c r="M21" s="65" t="b">
        <f t="shared" si="0"/>
        <v>1</v>
      </c>
      <c r="N21" s="2"/>
    </row>
    <row r="22" spans="2:20" ht="19.5" customHeight="1" x14ac:dyDescent="0.15">
      <c r="B22" s="254"/>
      <c r="C22" s="255"/>
      <c r="D22" s="188" t="s">
        <v>178</v>
      </c>
      <c r="E22" s="189"/>
      <c r="F22" s="93"/>
      <c r="G22" s="94"/>
      <c r="H22" s="95" t="s">
        <v>99</v>
      </c>
      <c r="I22" s="96"/>
      <c r="J22" s="97"/>
      <c r="L22">
        <v>0</v>
      </c>
      <c r="M22" s="65" t="b">
        <f t="shared" si="0"/>
        <v>1</v>
      </c>
      <c r="N22" s="2"/>
    </row>
    <row r="23" spans="2:20" ht="30.75" customHeight="1" x14ac:dyDescent="0.15">
      <c r="B23" s="169" t="s">
        <v>134</v>
      </c>
      <c r="C23" s="170"/>
      <c r="D23" s="192" t="s">
        <v>136</v>
      </c>
      <c r="E23" s="193"/>
      <c r="F23" s="193"/>
      <c r="G23" s="194"/>
      <c r="H23" s="245" t="s">
        <v>129</v>
      </c>
      <c r="I23" s="246"/>
      <c r="J23" s="130"/>
      <c r="K23" t="s">
        <v>12</v>
      </c>
      <c r="L23" s="47">
        <v>0</v>
      </c>
      <c r="M23" s="66" t="str">
        <f>IF($L$23=0,"調剤ベースアップ評価料の届出状況を選択してください。","TRUE")</f>
        <v>調剤ベースアップ評価料の届出状況を選択してください。</v>
      </c>
      <c r="N23">
        <v>0</v>
      </c>
      <c r="O23" t="str">
        <f>IF($J$23="","ベースアップ評価料の対象者数を入力してください",TRUE)</f>
        <v>ベースアップ評価料の対象者数を入力してください</v>
      </c>
    </row>
    <row r="24" spans="2:20" ht="27.75" customHeight="1" x14ac:dyDescent="0.15">
      <c r="B24" s="227" t="s">
        <v>10</v>
      </c>
      <c r="C24" s="228"/>
      <c r="D24" s="229" t="s">
        <v>11</v>
      </c>
      <c r="E24" s="230"/>
      <c r="F24" s="124"/>
      <c r="G24" s="231" t="s">
        <v>147</v>
      </c>
      <c r="H24" s="176"/>
      <c r="I24" s="232"/>
      <c r="J24" s="131"/>
      <c r="L24" s="47" t="s">
        <v>13</v>
      </c>
      <c r="M24" s="66" t="str">
        <f>IF(F24&gt;0,IF(J24&gt;F24,"常勤換算の数値が実人員より大きいため修正してください",TRUE),"保険薬剤師の実人員数を入力してください")</f>
        <v>保険薬剤師の実人員数を入力してください</v>
      </c>
      <c r="N24" s="61" t="s">
        <v>14</v>
      </c>
      <c r="O24" s="164" t="str">
        <f>IF(J24="","常勤換算の人数が記載漏れです",IF(F24&lt;J24,"常勤換算の人数が実人員よりも大きいため修正して下さい",TRUE))</f>
        <v>常勤換算の人数が記載漏れです</v>
      </c>
      <c r="P24" s="165"/>
      <c r="Q24" s="165"/>
      <c r="R24" s="165"/>
      <c r="S24" s="165"/>
      <c r="T24" s="166"/>
    </row>
    <row r="25" spans="2:20" ht="27.75" customHeight="1" thickBot="1" x14ac:dyDescent="0.2">
      <c r="B25" s="233" t="s">
        <v>15</v>
      </c>
      <c r="C25" s="234"/>
      <c r="D25" s="235" t="s">
        <v>16</v>
      </c>
      <c r="E25" s="236"/>
      <c r="F25" s="85"/>
      <c r="G25" s="237" t="s">
        <v>147</v>
      </c>
      <c r="H25" s="238"/>
      <c r="I25" s="239"/>
      <c r="J25" s="132"/>
      <c r="L25" s="47" t="s">
        <v>13</v>
      </c>
      <c r="M25" s="66" t="str">
        <f>IF(F25&gt;0,IF(J25&gt;F25,"常勤換算の数値が実人員より大きいため修正してください",TRUE),"事務職員の実人員数を入力してください")</f>
        <v>事務職員の実人員数を入力してください</v>
      </c>
      <c r="N25" s="61" t="s">
        <v>14</v>
      </c>
      <c r="O25" s="164" t="str">
        <f>IF(J25="","常勤換算の人数が記載漏れです",IF(F25&lt;J25,"常勤換算の人数が実人員よりも大きいため修正して下さい",TRUE))</f>
        <v>常勤換算の人数が記載漏れです</v>
      </c>
      <c r="P25" s="165"/>
      <c r="Q25" s="165"/>
      <c r="R25" s="165"/>
      <c r="S25" s="165"/>
      <c r="T25" s="166"/>
    </row>
    <row r="26" spans="2:20" ht="6.75" customHeight="1" thickBot="1" x14ac:dyDescent="0.2">
      <c r="B26" s="10"/>
      <c r="C26" s="10"/>
      <c r="D26" s="10"/>
      <c r="E26" s="10"/>
      <c r="F26" s="10"/>
      <c r="G26" s="10"/>
      <c r="H26" s="11"/>
      <c r="I26" s="11"/>
      <c r="J26" s="11"/>
    </row>
    <row r="27" spans="2:20" ht="26.25" customHeight="1" x14ac:dyDescent="0.15">
      <c r="B27" s="171" t="s">
        <v>106</v>
      </c>
      <c r="C27" s="172"/>
      <c r="D27" s="172"/>
      <c r="E27" s="172"/>
      <c r="F27" s="172"/>
      <c r="G27" s="172"/>
      <c r="H27" s="172"/>
      <c r="I27" s="172"/>
      <c r="J27" s="173"/>
    </row>
    <row r="28" spans="2:20" ht="28.5" customHeight="1" x14ac:dyDescent="0.15">
      <c r="B28" s="249" t="s">
        <v>96</v>
      </c>
      <c r="C28" s="168"/>
      <c r="D28" s="167" t="s">
        <v>17</v>
      </c>
      <c r="E28" s="168"/>
      <c r="F28" s="120" t="s">
        <v>18</v>
      </c>
      <c r="G28" s="46" t="s">
        <v>19</v>
      </c>
      <c r="H28" s="46" t="s">
        <v>20</v>
      </c>
      <c r="I28" s="46" t="s">
        <v>21</v>
      </c>
      <c r="J28" s="126" t="s">
        <v>22</v>
      </c>
      <c r="L28">
        <v>0</v>
      </c>
      <c r="M28" s="67" t="str">
        <f>IF(L28=0,"調剤基本料の届出区分を選択してください",TRUE)</f>
        <v>調剤基本料の届出区分を選択してください</v>
      </c>
      <c r="N28" s="60"/>
      <c r="O28" s="56"/>
    </row>
    <row r="29" spans="2:20" ht="63.75" customHeight="1" x14ac:dyDescent="0.15">
      <c r="B29" s="218"/>
      <c r="C29" s="197" t="s">
        <v>23</v>
      </c>
      <c r="D29" s="197"/>
      <c r="E29" s="197"/>
      <c r="F29" s="198"/>
      <c r="G29" s="190" t="s">
        <v>24</v>
      </c>
      <c r="H29" s="201"/>
      <c r="I29" s="185"/>
      <c r="J29" s="151"/>
      <c r="K29" t="s">
        <v>6</v>
      </c>
      <c r="L29" s="47"/>
      <c r="M29" s="66" t="str">
        <f>IF(I29="","処方箋受付回数の合計を入力してください",TRUE)</f>
        <v>処方箋受付回数の合計を入力してください</v>
      </c>
      <c r="O29" s="47"/>
      <c r="P29" s="36"/>
    </row>
    <row r="30" spans="2:20" ht="63.75" customHeight="1" x14ac:dyDescent="0.15">
      <c r="B30" s="219"/>
      <c r="C30" s="199"/>
      <c r="D30" s="199"/>
      <c r="E30" s="199"/>
      <c r="F30" s="200"/>
      <c r="G30" s="190" t="s">
        <v>25</v>
      </c>
      <c r="H30" s="191"/>
      <c r="I30" s="247" t="s">
        <v>138</v>
      </c>
      <c r="J30" s="248"/>
      <c r="K30" t="s">
        <v>6</v>
      </c>
      <c r="M30" s="68" t="s">
        <v>26</v>
      </c>
      <c r="N30" s="57"/>
      <c r="O30" s="47"/>
      <c r="P30" s="59"/>
      <c r="Q30" s="59"/>
      <c r="R30" s="59"/>
    </row>
    <row r="31" spans="2:20" ht="19.5" customHeight="1" x14ac:dyDescent="0.15">
      <c r="B31" s="12"/>
      <c r="C31" s="197" t="s">
        <v>150</v>
      </c>
      <c r="D31" s="197"/>
      <c r="E31" s="198"/>
      <c r="F31" s="143" t="s">
        <v>119</v>
      </c>
      <c r="G31" s="144"/>
      <c r="H31" s="145"/>
      <c r="I31" s="152"/>
      <c r="J31" s="153"/>
      <c r="M31" s="66" t="str">
        <f>IF(I31="","数値を入力してください",IF(I31&gt;100,"値が大きすぎます",TRUE))</f>
        <v>数値を入力してください</v>
      </c>
    </row>
    <row r="32" spans="2:20" ht="18" customHeight="1" x14ac:dyDescent="0.15">
      <c r="B32" s="13"/>
      <c r="C32" s="207"/>
      <c r="D32" s="207"/>
      <c r="E32" s="208"/>
      <c r="F32" s="146" t="s">
        <v>118</v>
      </c>
      <c r="G32" s="147"/>
      <c r="H32" s="147"/>
      <c r="I32" s="147"/>
      <c r="J32" s="148"/>
      <c r="L32">
        <v>0</v>
      </c>
      <c r="M32" s="66" t="str">
        <f>IF($L$32=0,"当該保険医療機関の種別を選択してください。","TRUE")</f>
        <v>当該保険医療機関の種別を選択してください。</v>
      </c>
    </row>
    <row r="33" spans="1:15" ht="22.5" customHeight="1" x14ac:dyDescent="0.15">
      <c r="B33" s="13"/>
      <c r="C33" s="207"/>
      <c r="D33" s="207"/>
      <c r="E33" s="208"/>
      <c r="F33" s="143" t="s">
        <v>120</v>
      </c>
      <c r="G33" s="144"/>
      <c r="H33" s="145"/>
      <c r="I33" s="156"/>
      <c r="J33" s="157"/>
      <c r="K33" t="s">
        <v>6</v>
      </c>
      <c r="M33" s="66" t="str">
        <f>IF(I33="","数値を入力してください",IF(I33&gt;100,"値が大きすぎます",IF(I33&gt;I31,"第１位の医療機関に係る集中率より大きい数値です",TRUE)))</f>
        <v>数値を入力してください</v>
      </c>
    </row>
    <row r="34" spans="1:15" ht="18" customHeight="1" x14ac:dyDescent="0.15">
      <c r="B34" s="13"/>
      <c r="C34" s="207"/>
      <c r="D34" s="207"/>
      <c r="E34" s="208"/>
      <c r="F34" s="146" t="s">
        <v>118</v>
      </c>
      <c r="G34" s="147"/>
      <c r="H34" s="147"/>
      <c r="I34" s="147"/>
      <c r="J34" s="148"/>
      <c r="L34">
        <v>0</v>
      </c>
      <c r="M34" s="66" t="str">
        <f>IF($L$34=0,"当該保険医療機関の種別を選択してください。","TRUE")</f>
        <v>当該保険医療機関の種別を選択してください。</v>
      </c>
    </row>
    <row r="35" spans="1:15" ht="21.75" customHeight="1" x14ac:dyDescent="0.15">
      <c r="B35" s="13"/>
      <c r="C35" s="207"/>
      <c r="D35" s="207"/>
      <c r="E35" s="208"/>
      <c r="F35" s="143" t="s">
        <v>121</v>
      </c>
      <c r="G35" s="144"/>
      <c r="H35" s="145"/>
      <c r="I35" s="152"/>
      <c r="J35" s="153"/>
      <c r="M35" s="66" t="str">
        <f>IF(I35="","数値を入力してください",IF(I35&gt;100,"値が大きすぎます",IF(I35&gt;I31,"第１位の医療機関に係る集中率より大きい数値です",IF(I35&gt;I33,"第２位の医療機関に係る集中率より大きい数値です",TRUE))))</f>
        <v>数値を入力してください</v>
      </c>
      <c r="N35" s="58"/>
      <c r="O35" s="58" t="str">
        <f>IF(I31+I33+I35&gt;100,"集中率の合計が100%を超えています","TRUE")</f>
        <v>TRUE</v>
      </c>
    </row>
    <row r="36" spans="1:15" ht="18" customHeight="1" x14ac:dyDescent="0.15">
      <c r="B36" s="52"/>
      <c r="C36" s="199"/>
      <c r="D36" s="199"/>
      <c r="E36" s="200"/>
      <c r="F36" s="146" t="s">
        <v>118</v>
      </c>
      <c r="G36" s="147"/>
      <c r="H36" s="147"/>
      <c r="I36" s="147"/>
      <c r="J36" s="148"/>
      <c r="L36">
        <v>0</v>
      </c>
      <c r="M36" s="66" t="str">
        <f>IF($L$36=0,"当該保険医療機関の種別を選択してください。","TRUE")</f>
        <v>当該保険医療機関の種別を選択してください。</v>
      </c>
    </row>
    <row r="37" spans="1:15" ht="25.5" customHeight="1" x14ac:dyDescent="0.15">
      <c r="B37" s="12"/>
      <c r="C37" s="158" t="s">
        <v>151</v>
      </c>
      <c r="D37" s="158"/>
      <c r="E37" s="158"/>
      <c r="F37" s="159"/>
      <c r="G37" s="160" t="s">
        <v>27</v>
      </c>
      <c r="H37" s="161"/>
      <c r="I37" s="162" t="s">
        <v>28</v>
      </c>
      <c r="J37" s="163"/>
      <c r="L37">
        <v>0</v>
      </c>
      <c r="M37" s="42" t="str">
        <f>IF($L$37=0,"所属するグループの有無を選択してください。","TRUE")</f>
        <v>所属するグループの有無を選択してください。</v>
      </c>
    </row>
    <row r="38" spans="1:15" ht="37.5" customHeight="1" x14ac:dyDescent="0.15">
      <c r="B38" s="13"/>
      <c r="C38" s="202" t="s">
        <v>152</v>
      </c>
      <c r="D38" s="158" t="s">
        <v>77</v>
      </c>
      <c r="E38" s="158"/>
      <c r="F38" s="159"/>
      <c r="G38" s="149"/>
      <c r="H38" s="150"/>
      <c r="I38" s="150"/>
      <c r="J38" s="151"/>
      <c r="M38" s="67" t="b">
        <f>IF($L$37=1,IF($G38="","グループ名を入力してください",TRUE),TRUE)</f>
        <v>1</v>
      </c>
      <c r="N38" s="60"/>
    </row>
    <row r="39" spans="1:15" ht="30" customHeight="1" x14ac:dyDescent="0.15">
      <c r="B39" s="262"/>
      <c r="C39" s="203"/>
      <c r="D39" s="158" t="s">
        <v>103</v>
      </c>
      <c r="E39" s="158"/>
      <c r="F39" s="159"/>
      <c r="G39" s="225"/>
      <c r="H39" s="185"/>
      <c r="I39" s="185"/>
      <c r="J39" s="226"/>
      <c r="M39" s="67" t="b">
        <f>IF($L$37=1,IF($G39="","グループ内の1月あたりの処方箋受付回数の合計を入力してください",TRUE),TRUE)</f>
        <v>1</v>
      </c>
      <c r="N39" s="60"/>
    </row>
    <row r="40" spans="1:15" ht="52.5" customHeight="1" x14ac:dyDescent="0.15">
      <c r="B40" s="263"/>
      <c r="C40" s="204"/>
      <c r="D40" s="158" t="s">
        <v>104</v>
      </c>
      <c r="E40" s="158"/>
      <c r="F40" s="159"/>
      <c r="G40" s="54" t="s">
        <v>29</v>
      </c>
      <c r="H40" s="293"/>
      <c r="I40" s="294"/>
      <c r="J40" s="55" t="s">
        <v>30</v>
      </c>
      <c r="K40" s="74" t="s">
        <v>12</v>
      </c>
      <c r="L40">
        <v>0</v>
      </c>
      <c r="M40" s="67" t="e" cm="1">
        <f t="array" ref="M40">_xlfn.IFS(L40=1,IF(H40="","処方箋受付合計回数を入力してください",TRUE),L40=2,TRUE,L40="","選択してください")</f>
        <v>#N/A</v>
      </c>
      <c r="N40" s="60"/>
    </row>
    <row r="41" spans="1:15" ht="30.75" customHeight="1" x14ac:dyDescent="0.15">
      <c r="A41" s="14"/>
      <c r="B41" s="12"/>
      <c r="C41" s="158" t="s">
        <v>153</v>
      </c>
      <c r="D41" s="158"/>
      <c r="E41" s="158"/>
      <c r="F41" s="158"/>
      <c r="G41" s="159"/>
      <c r="H41" s="43" t="s">
        <v>31</v>
      </c>
      <c r="I41" s="44"/>
      <c r="J41" s="15" t="s">
        <v>32</v>
      </c>
      <c r="L41">
        <v>0</v>
      </c>
      <c r="M41" s="67" t="str">
        <f>IF(L41=0,"選択してください",TRUE)</f>
        <v>選択してください</v>
      </c>
      <c r="N41" s="60"/>
    </row>
    <row r="42" spans="1:15" ht="30" customHeight="1" x14ac:dyDescent="0.15">
      <c r="B42" s="98"/>
      <c r="C42" s="202" t="s">
        <v>154</v>
      </c>
      <c r="D42" s="182" t="s">
        <v>33</v>
      </c>
      <c r="E42" s="158"/>
      <c r="F42" s="158"/>
      <c r="G42" s="159"/>
      <c r="H42" s="271" t="s">
        <v>6</v>
      </c>
      <c r="I42" s="272"/>
      <c r="J42" s="273"/>
      <c r="K42" t="b">
        <v>0</v>
      </c>
      <c r="L42" t="b">
        <v>0</v>
      </c>
      <c r="M42" s="67" t="b">
        <f>IF(AND(L41=2,K42=FALSE,L42=FALSE),TRUE,IF(AND(L41=1,K42=FALSE,L42=FALSE),"保険医療機関の種別を選択してください",TRUE))</f>
        <v>1</v>
      </c>
      <c r="N42" s="60" t="b">
        <v>0</v>
      </c>
    </row>
    <row r="43" spans="1:15" ht="30" customHeight="1" x14ac:dyDescent="0.15">
      <c r="B43" s="98"/>
      <c r="C43" s="203"/>
      <c r="D43" s="182" t="s">
        <v>155</v>
      </c>
      <c r="E43" s="158"/>
      <c r="F43" s="158"/>
      <c r="G43" s="159"/>
      <c r="H43" s="268"/>
      <c r="I43" s="269"/>
      <c r="J43" s="270"/>
      <c r="M43" s="66" t="str">
        <f>IF(L41=2,"入力不要です",IF(H43="","保険医療機関の名称を入力してください",TRUE))</f>
        <v>保険医療機関の名称を入力してください</v>
      </c>
    </row>
    <row r="44" spans="1:15" ht="36.75" customHeight="1" x14ac:dyDescent="0.15">
      <c r="B44" s="98"/>
      <c r="C44" s="203"/>
      <c r="D44" s="182" t="s">
        <v>156</v>
      </c>
      <c r="E44" s="158"/>
      <c r="F44" s="158"/>
      <c r="G44" s="159"/>
      <c r="H44" s="268"/>
      <c r="I44" s="269"/>
      <c r="J44" s="270"/>
      <c r="M44" s="67" t="str">
        <f>IF(L41=2,"入力不要です",IF(H44="","処方箋集中率を入力してください",TRUE))</f>
        <v>処方箋集中率を入力してください</v>
      </c>
      <c r="N44" s="60"/>
    </row>
    <row r="45" spans="1:15" ht="47.25" customHeight="1" x14ac:dyDescent="0.15">
      <c r="B45" s="98"/>
      <c r="C45" s="203"/>
      <c r="D45" s="303" t="s">
        <v>114</v>
      </c>
      <c r="E45" s="197"/>
      <c r="F45" s="198"/>
      <c r="G45" s="72" t="s">
        <v>109</v>
      </c>
      <c r="H45" s="71" t="s">
        <v>107</v>
      </c>
      <c r="I45" s="76" t="s">
        <v>108</v>
      </c>
      <c r="J45" s="133" t="s">
        <v>110</v>
      </c>
      <c r="L45">
        <v>0</v>
      </c>
      <c r="M45" s="67" t="str">
        <f>IF(L41=2,"選択不要です",IF(L45=0,"選択してください",TRUE))</f>
        <v>選択してください</v>
      </c>
      <c r="N45" s="60"/>
    </row>
    <row r="46" spans="1:15" s="74" customFormat="1" ht="41.25" customHeight="1" x14ac:dyDescent="0.15">
      <c r="B46" s="99"/>
      <c r="C46" s="197" t="s">
        <v>157</v>
      </c>
      <c r="D46" s="197"/>
      <c r="E46" s="197"/>
      <c r="F46" s="198"/>
      <c r="G46" s="100" t="s">
        <v>105</v>
      </c>
      <c r="H46" s="182" t="s">
        <v>111</v>
      </c>
      <c r="I46" s="158"/>
      <c r="J46" s="134" t="s">
        <v>112</v>
      </c>
      <c r="L46" s="74">
        <v>0</v>
      </c>
      <c r="M46" s="73"/>
      <c r="N46" s="75"/>
    </row>
    <row r="47" spans="1:15" ht="18" customHeight="1" x14ac:dyDescent="0.15">
      <c r="A47" s="14"/>
      <c r="B47" s="12"/>
      <c r="C47" s="197" t="s">
        <v>158</v>
      </c>
      <c r="D47" s="197"/>
      <c r="E47" s="197"/>
      <c r="F47" s="197"/>
      <c r="G47" s="197"/>
      <c r="H47" s="197"/>
      <c r="I47" s="197"/>
      <c r="J47" s="335"/>
      <c r="K47" s="74"/>
    </row>
    <row r="48" spans="1:15" ht="50.1" customHeight="1" x14ac:dyDescent="0.15">
      <c r="B48" s="16"/>
      <c r="C48" s="183" t="s">
        <v>35</v>
      </c>
      <c r="D48" s="183"/>
      <c r="E48" s="183"/>
      <c r="F48" s="183"/>
      <c r="G48" s="183"/>
      <c r="H48" s="183"/>
      <c r="I48" s="183"/>
      <c r="J48" s="184"/>
    </row>
    <row r="49" spans="2:17" ht="30" customHeight="1" x14ac:dyDescent="0.15">
      <c r="B49" s="101"/>
      <c r="C49" s="180" t="s">
        <v>36</v>
      </c>
      <c r="D49" s="180"/>
      <c r="E49" s="180"/>
      <c r="F49" s="181"/>
      <c r="G49" s="288" t="s">
        <v>37</v>
      </c>
      <c r="H49" s="289"/>
      <c r="I49" s="209" t="s">
        <v>9</v>
      </c>
      <c r="J49" s="290"/>
      <c r="L49">
        <v>0</v>
      </c>
      <c r="M49" s="66" t="str">
        <f>IF(L49=0,"選択してください",TRUE)</f>
        <v>選択してください</v>
      </c>
    </row>
    <row r="50" spans="2:17" ht="30" customHeight="1" x14ac:dyDescent="0.15">
      <c r="B50" s="101"/>
      <c r="C50" s="180" t="s">
        <v>38</v>
      </c>
      <c r="D50" s="180"/>
      <c r="E50" s="180"/>
      <c r="F50" s="181"/>
      <c r="G50" s="284" t="s">
        <v>39</v>
      </c>
      <c r="H50" s="285"/>
      <c r="I50" s="286" t="s">
        <v>40</v>
      </c>
      <c r="J50" s="287"/>
      <c r="L50">
        <v>0</v>
      </c>
      <c r="M50" s="66" t="str">
        <f>IF(L50=0,"選択してください",TRUE)</f>
        <v>選択してください</v>
      </c>
    </row>
    <row r="51" spans="2:17" ht="30" customHeight="1" x14ac:dyDescent="0.15">
      <c r="B51" s="101"/>
      <c r="C51" s="291" t="s">
        <v>41</v>
      </c>
      <c r="D51" s="291"/>
      <c r="E51" s="291"/>
      <c r="F51" s="292"/>
      <c r="G51" s="143" t="s">
        <v>37</v>
      </c>
      <c r="H51" s="325"/>
      <c r="I51" s="325" t="s">
        <v>9</v>
      </c>
      <c r="J51" s="334"/>
      <c r="K51" t="b">
        <v>1</v>
      </c>
      <c r="L51">
        <v>0</v>
      </c>
      <c r="M51" s="66" t="str">
        <f>IF(L51=0,"選択してください",TRUE)</f>
        <v>選択してください</v>
      </c>
    </row>
    <row r="52" spans="2:17" ht="30" customHeight="1" x14ac:dyDescent="0.15">
      <c r="B52" s="274" t="s">
        <v>148</v>
      </c>
      <c r="C52" s="275"/>
      <c r="D52" s="275"/>
      <c r="E52" s="275"/>
      <c r="F52" s="276"/>
      <c r="G52" s="102" t="s">
        <v>93</v>
      </c>
      <c r="H52" s="102" t="s">
        <v>126</v>
      </c>
      <c r="I52" s="103" t="s">
        <v>94</v>
      </c>
      <c r="J52" s="135" t="s">
        <v>34</v>
      </c>
      <c r="M52" s="67" t="str">
        <f>IF(L52=0,"該当するもの全てを選択してください","TRUE")</f>
        <v>該当するもの全てを選択してください</v>
      </c>
      <c r="N52" s="60"/>
    </row>
    <row r="53" spans="2:17" ht="56.25" customHeight="1" thickBot="1" x14ac:dyDescent="0.2">
      <c r="B53" s="136"/>
      <c r="C53" s="277" t="s">
        <v>176</v>
      </c>
      <c r="D53" s="277"/>
      <c r="E53" s="277"/>
      <c r="F53" s="104"/>
      <c r="G53" s="105" t="s">
        <v>149</v>
      </c>
      <c r="H53" s="104"/>
      <c r="I53" s="106" t="s">
        <v>183</v>
      </c>
      <c r="J53" s="107" t="s">
        <v>56</v>
      </c>
      <c r="M53" s="118" t="str">
        <f>IF(F53="","200床以上の保険医療機関から100ｍ以内に自局がある場合、同区域内にある他の保険薬局数を入力してください",TRUE)</f>
        <v>200床以上の保険医療機関から100ｍ以内に自局がある場合、同区域内にある他の保険薬局数を入力してください</v>
      </c>
      <c r="N53" s="60"/>
      <c r="O53" s="119" t="str">
        <f>IF(H53="","自局の周囲50ｍの区域内になる他の保険薬局数を入力してください",TRUE)</f>
        <v>自局の周囲50ｍの区域内になる他の保険薬局数を入力してください</v>
      </c>
    </row>
    <row r="54" spans="2:17" ht="9.75" customHeight="1" x14ac:dyDescent="0.15">
      <c r="C54" s="17"/>
      <c r="D54" s="17"/>
      <c r="E54" s="17"/>
      <c r="F54" s="17"/>
      <c r="G54" s="18"/>
      <c r="H54" s="19"/>
      <c r="I54" s="19"/>
      <c r="J54" s="19"/>
    </row>
    <row r="55" spans="2:17" s="2" customFormat="1" ht="18.75" customHeight="1" x14ac:dyDescent="0.15">
      <c r="B55" s="279" t="s">
        <v>42</v>
      </c>
      <c r="C55" s="279"/>
      <c r="D55" s="278">
        <f>D6</f>
        <v>0</v>
      </c>
      <c r="E55" s="278"/>
      <c r="F55" s="45"/>
      <c r="H55" s="20"/>
      <c r="M55" s="62"/>
    </row>
    <row r="56" spans="2:17" s="2" customFormat="1" ht="10.5" customHeight="1" thickBot="1" x14ac:dyDescent="0.2">
      <c r="G56" s="21"/>
      <c r="H56" s="21"/>
      <c r="I56" s="22"/>
      <c r="J56" s="22"/>
      <c r="M56" s="62"/>
    </row>
    <row r="57" spans="2:17" ht="36.75" customHeight="1" x14ac:dyDescent="0.15">
      <c r="B57" s="280" t="s">
        <v>122</v>
      </c>
      <c r="C57" s="281"/>
      <c r="D57" s="281"/>
      <c r="E57" s="281"/>
      <c r="F57" s="282"/>
      <c r="G57" s="283" t="s">
        <v>43</v>
      </c>
      <c r="H57" s="178"/>
      <c r="I57" s="178" t="s">
        <v>44</v>
      </c>
      <c r="J57" s="179"/>
      <c r="L57">
        <v>0</v>
      </c>
      <c r="M57" s="66" t="str">
        <f>IF(L57=0,"選択してください",TRUE)</f>
        <v>選択してください</v>
      </c>
    </row>
    <row r="58" spans="2:17" ht="36.75" customHeight="1" x14ac:dyDescent="0.15">
      <c r="B58" s="1"/>
      <c r="C58" s="207" t="s">
        <v>68</v>
      </c>
      <c r="D58" s="207"/>
      <c r="E58" s="207"/>
      <c r="F58" s="208"/>
      <c r="G58" s="266" t="s">
        <v>78</v>
      </c>
      <c r="H58" s="267"/>
      <c r="I58" s="264" t="s">
        <v>45</v>
      </c>
      <c r="J58" s="265"/>
      <c r="K58" t="s">
        <v>46</v>
      </c>
      <c r="L58">
        <v>0</v>
      </c>
      <c r="M58" s="66" t="str">
        <f>IF(L58=0,"選択してください",TRUE)</f>
        <v>選択してください</v>
      </c>
    </row>
    <row r="59" spans="2:17" ht="45" customHeight="1" thickBot="1" x14ac:dyDescent="0.2">
      <c r="B59" s="1"/>
      <c r="C59" s="314" t="s">
        <v>162</v>
      </c>
      <c r="D59" s="314"/>
      <c r="E59" s="314"/>
      <c r="F59" s="315"/>
      <c r="G59" s="266" t="s">
        <v>177</v>
      </c>
      <c r="H59" s="267"/>
      <c r="I59" s="316" t="s">
        <v>45</v>
      </c>
      <c r="J59" s="317"/>
      <c r="K59" t="s">
        <v>46</v>
      </c>
      <c r="L59">
        <v>0</v>
      </c>
      <c r="M59" s="66" t="str">
        <f>IF(L59=0,"選択してください",TRUE)</f>
        <v>選択してください</v>
      </c>
    </row>
    <row r="60" spans="2:17" ht="30" customHeight="1" x14ac:dyDescent="0.15">
      <c r="B60" s="23" t="s">
        <v>181</v>
      </c>
      <c r="C60" s="24"/>
      <c r="D60" s="24"/>
      <c r="E60" s="25"/>
      <c r="F60" s="26"/>
      <c r="G60" s="27"/>
      <c r="H60" s="28"/>
      <c r="I60" s="28"/>
      <c r="J60" s="29"/>
      <c r="L60">
        <v>0</v>
      </c>
    </row>
    <row r="61" spans="2:17" ht="31.5" customHeight="1" x14ac:dyDescent="0.15">
      <c r="B61" s="249" t="s">
        <v>47</v>
      </c>
      <c r="C61" s="168"/>
      <c r="D61" s="167" t="s">
        <v>48</v>
      </c>
      <c r="E61" s="168"/>
      <c r="F61" s="120" t="s">
        <v>49</v>
      </c>
      <c r="G61" s="46" t="s">
        <v>50</v>
      </c>
      <c r="H61" s="108" t="s">
        <v>79</v>
      </c>
      <c r="I61" s="46" t="s">
        <v>51</v>
      </c>
      <c r="J61" s="70"/>
      <c r="L61">
        <v>0</v>
      </c>
      <c r="M61" s="67" t="str">
        <f>IF(L61=0,"選択してください",TRUE)</f>
        <v>選択してください</v>
      </c>
      <c r="N61" s="60"/>
    </row>
    <row r="62" spans="2:17" ht="32.1" customHeight="1" x14ac:dyDescent="0.15">
      <c r="B62" s="34"/>
      <c r="C62" s="158" t="s">
        <v>55</v>
      </c>
      <c r="D62" s="158"/>
      <c r="E62" s="158"/>
      <c r="F62" s="158"/>
      <c r="G62" s="160" t="s">
        <v>56</v>
      </c>
      <c r="H62" s="161"/>
      <c r="I62" s="337" t="s">
        <v>34</v>
      </c>
      <c r="J62" s="338"/>
      <c r="L62">
        <v>0</v>
      </c>
      <c r="M62" s="67" t="str">
        <f>IF(L62=0,"選択してください",TRUE)</f>
        <v>選択してください</v>
      </c>
      <c r="N62" s="60"/>
    </row>
    <row r="63" spans="2:17" ht="35.25" customHeight="1" x14ac:dyDescent="0.15">
      <c r="B63" s="34"/>
      <c r="C63" s="329" t="s">
        <v>123</v>
      </c>
      <c r="D63" s="330"/>
      <c r="E63" s="332"/>
      <c r="F63" s="333"/>
      <c r="G63" s="109" t="s">
        <v>89</v>
      </c>
      <c r="H63" s="110"/>
      <c r="I63" s="111" t="s">
        <v>159</v>
      </c>
      <c r="J63" s="86"/>
      <c r="M63" s="67" t="str">
        <f>IF($E$63="","数値を入力してください",TRUE)</f>
        <v>数値を入力してください</v>
      </c>
      <c r="N63" s="60"/>
      <c r="O63" s="67" t="str">
        <f>IF($H$63="","同一グループ以外への分譲実績回数を入力してください",TRUE)</f>
        <v>同一グループ以外への分譲実績回数を入力してください</v>
      </c>
      <c r="Q63" s="67" t="str">
        <f>IF($J$63="","医薬品の備蓄品目数を入力してください",TRUE)</f>
        <v>医薬品の備蓄品目数を入力してください</v>
      </c>
    </row>
    <row r="64" spans="2:17" ht="40.5" customHeight="1" thickBot="1" x14ac:dyDescent="0.2">
      <c r="B64" s="30"/>
      <c r="C64" s="197" t="s">
        <v>130</v>
      </c>
      <c r="D64" s="197"/>
      <c r="E64" s="197"/>
      <c r="F64" s="198"/>
      <c r="G64" s="321" t="s">
        <v>56</v>
      </c>
      <c r="H64" s="322"/>
      <c r="I64" s="323" t="s">
        <v>115</v>
      </c>
      <c r="J64" s="324"/>
      <c r="L64">
        <v>0</v>
      </c>
      <c r="M64" s="118" t="str">
        <f>IF(L64=0,"選択してください",TRUE)</f>
        <v>選択してください</v>
      </c>
      <c r="N64" s="60"/>
    </row>
    <row r="65" spans="2:17" ht="31.5" customHeight="1" x14ac:dyDescent="0.15">
      <c r="B65" s="30"/>
      <c r="C65" s="197" t="s">
        <v>163</v>
      </c>
      <c r="D65" s="197"/>
      <c r="E65" s="197"/>
      <c r="F65" s="198"/>
      <c r="G65" s="318"/>
      <c r="H65" s="318"/>
      <c r="I65" s="319"/>
      <c r="J65" s="320"/>
      <c r="L65" t="s">
        <v>6</v>
      </c>
      <c r="M65" s="67" t="str">
        <f>IF(G65="","要指導医薬品及び一般用医薬品の合計品目数",TRUE)</f>
        <v>要指導医薬品及び一般用医薬品の合計品目数</v>
      </c>
      <c r="N65" s="60"/>
    </row>
    <row r="66" spans="2:17" ht="31.5" customHeight="1" thickBot="1" x14ac:dyDescent="0.2">
      <c r="B66" s="30"/>
      <c r="C66" s="197" t="s">
        <v>164</v>
      </c>
      <c r="D66" s="197"/>
      <c r="E66" s="197"/>
      <c r="F66" s="198"/>
      <c r="G66" s="326"/>
      <c r="H66" s="327"/>
      <c r="I66" s="327"/>
      <c r="J66" s="328"/>
      <c r="L66" t="s">
        <v>6</v>
      </c>
      <c r="M66" s="67" t="s">
        <v>80</v>
      </c>
      <c r="N66" s="60"/>
    </row>
    <row r="67" spans="2:17" ht="31.5" customHeight="1" thickBot="1" x14ac:dyDescent="0.2">
      <c r="B67" s="23" t="s">
        <v>52</v>
      </c>
      <c r="C67" s="31"/>
      <c r="D67" s="32"/>
      <c r="E67" s="32"/>
      <c r="F67" s="33"/>
      <c r="G67" s="331" t="s">
        <v>53</v>
      </c>
      <c r="H67" s="312"/>
      <c r="I67" s="312" t="s">
        <v>54</v>
      </c>
      <c r="J67" s="313"/>
      <c r="L67">
        <v>0</v>
      </c>
      <c r="M67" s="67" t="str">
        <f>IF(L67=0,"選択してください",TRUE)</f>
        <v>選択してください</v>
      </c>
      <c r="N67" s="60"/>
    </row>
    <row r="68" spans="2:17" ht="43.5" customHeight="1" x14ac:dyDescent="0.15">
      <c r="B68" s="256" t="s">
        <v>179</v>
      </c>
      <c r="C68" s="257"/>
      <c r="D68" s="257"/>
      <c r="E68" s="257"/>
      <c r="F68" s="258"/>
      <c r="G68" s="125" t="s">
        <v>57</v>
      </c>
      <c r="H68" s="49" t="s">
        <v>58</v>
      </c>
      <c r="I68" s="50" t="s">
        <v>54</v>
      </c>
      <c r="J68" s="48"/>
      <c r="L68">
        <v>0</v>
      </c>
      <c r="M68" s="67" t="str">
        <f>IF(L68=0,"選択してください",TRUE)</f>
        <v>選択してください</v>
      </c>
      <c r="N68" s="60"/>
      <c r="O68" s="42"/>
      <c r="P68" s="42"/>
      <c r="Q68" s="42"/>
    </row>
    <row r="69" spans="2:17" ht="32.25" customHeight="1" x14ac:dyDescent="0.15">
      <c r="B69" s="350" t="s">
        <v>90</v>
      </c>
      <c r="C69" s="291"/>
      <c r="D69" s="291"/>
      <c r="E69" s="291"/>
      <c r="F69" s="292"/>
      <c r="G69" s="121" t="s">
        <v>81</v>
      </c>
      <c r="H69" s="110"/>
      <c r="I69" s="112" t="s">
        <v>82</v>
      </c>
      <c r="J69" s="113"/>
      <c r="M69" s="67" t="str">
        <f>IF(H69="","算定回数を入力してください",TRUE)</f>
        <v>算定回数を入力してください</v>
      </c>
      <c r="N69" s="60"/>
      <c r="O69" s="58" t="str">
        <f>IF(J69="","実施患者数を入力してください",TRUE)</f>
        <v>実施患者数を入力してください</v>
      </c>
    </row>
    <row r="70" spans="2:17" ht="42.75" customHeight="1" x14ac:dyDescent="0.15">
      <c r="B70" s="351"/>
      <c r="C70" s="183"/>
      <c r="D70" s="183"/>
      <c r="E70" s="183"/>
      <c r="F70" s="352"/>
      <c r="G70" s="114" t="s">
        <v>83</v>
      </c>
      <c r="H70" s="122"/>
      <c r="I70" s="114" t="s">
        <v>84</v>
      </c>
      <c r="J70" s="113"/>
      <c r="M70" s="67" t="str">
        <f>IF(H70="","算定回数を入力してください",TRUE)</f>
        <v>算定回数を入力してください</v>
      </c>
      <c r="N70" s="60"/>
      <c r="O70" s="58" t="str">
        <f>IF(J70="","実施患者数を入力してください",TRUE)</f>
        <v>実施患者数を入力してください</v>
      </c>
    </row>
    <row r="71" spans="2:17" ht="55.5" customHeight="1" x14ac:dyDescent="0.15">
      <c r="B71" s="347" t="s">
        <v>124</v>
      </c>
      <c r="C71" s="348"/>
      <c r="D71" s="348"/>
      <c r="E71" s="348"/>
      <c r="F71" s="349"/>
      <c r="G71" s="111" t="s">
        <v>125</v>
      </c>
      <c r="H71" s="122"/>
      <c r="I71" s="111" t="s">
        <v>85</v>
      </c>
      <c r="J71" s="115"/>
      <c r="K71" s="42"/>
      <c r="L71" s="42"/>
      <c r="M71" s="67" t="str">
        <f>IF(H71="","算定回数を入力してください",TRUE)</f>
        <v>算定回数を入力してください</v>
      </c>
      <c r="N71" s="60"/>
      <c r="O71" s="66" t="str">
        <f>IF(J71="","訪問薬剤指導実績に対する個人在宅の割合を入力してください",TRUE)</f>
        <v>訪問薬剤指導実績に対する個人在宅の割合を入力してください</v>
      </c>
    </row>
    <row r="72" spans="2:17" ht="46.5" customHeight="1" thickBot="1" x14ac:dyDescent="0.2">
      <c r="B72" s="344" t="s">
        <v>95</v>
      </c>
      <c r="C72" s="345"/>
      <c r="D72" s="346"/>
      <c r="E72" s="109" t="s">
        <v>86</v>
      </c>
      <c r="F72" s="116"/>
      <c r="G72" s="109" t="s">
        <v>87</v>
      </c>
      <c r="H72" s="122"/>
      <c r="I72" s="111" t="s">
        <v>88</v>
      </c>
      <c r="J72" s="113"/>
      <c r="M72" s="67" t="str">
        <f>IF(COUNTA(F72,H72,J72)&gt;0, TRUE, "適合する施設要件にチェックの上、算定回数を入力してください")</f>
        <v>適合する施設要件にチェックの上、算定回数を入力してください</v>
      </c>
      <c r="N72" s="60"/>
    </row>
    <row r="73" spans="2:17" ht="30" customHeight="1" thickBot="1" x14ac:dyDescent="0.2">
      <c r="B73" s="256" t="s">
        <v>160</v>
      </c>
      <c r="C73" s="257"/>
      <c r="D73" s="257"/>
      <c r="E73" s="257"/>
      <c r="F73" s="258"/>
      <c r="G73" s="311" t="s">
        <v>53</v>
      </c>
      <c r="H73" s="309"/>
      <c r="I73" s="309" t="s">
        <v>54</v>
      </c>
      <c r="J73" s="310"/>
      <c r="L73">
        <v>0</v>
      </c>
      <c r="M73" s="67" t="str">
        <f>IF(L73=0,"選択してください","TRUE")</f>
        <v>選択してください</v>
      </c>
      <c r="N73" s="60"/>
    </row>
    <row r="74" spans="2:17" ht="30" customHeight="1" thickBot="1" x14ac:dyDescent="0.2">
      <c r="B74" s="256" t="s">
        <v>165</v>
      </c>
      <c r="C74" s="257"/>
      <c r="D74" s="257"/>
      <c r="E74" s="257"/>
      <c r="F74" s="258"/>
      <c r="G74" s="311" t="s">
        <v>53</v>
      </c>
      <c r="H74" s="309"/>
      <c r="I74" s="309" t="s">
        <v>54</v>
      </c>
      <c r="J74" s="310"/>
      <c r="L74">
        <v>0</v>
      </c>
      <c r="M74" s="67" t="str">
        <f>IF(L74=0,"選択してください","TRUE")</f>
        <v>選択してください</v>
      </c>
      <c r="N74" s="60"/>
    </row>
    <row r="75" spans="2:17" ht="30" customHeight="1" x14ac:dyDescent="0.15">
      <c r="B75" s="304" t="s">
        <v>166</v>
      </c>
      <c r="C75" s="305"/>
      <c r="D75" s="305"/>
      <c r="E75" s="305"/>
      <c r="F75" s="306"/>
      <c r="G75" s="307" t="s">
        <v>59</v>
      </c>
      <c r="H75" s="308"/>
      <c r="I75" s="309" t="s">
        <v>54</v>
      </c>
      <c r="J75" s="310"/>
      <c r="K75" t="s">
        <v>46</v>
      </c>
      <c r="L75">
        <v>0</v>
      </c>
      <c r="M75" s="67" t="str">
        <f>IF(L75=0,"選択してください","TRUE")</f>
        <v>選択してください</v>
      </c>
      <c r="N75" s="60"/>
      <c r="O75" s="81"/>
    </row>
    <row r="76" spans="2:17" ht="24.95" customHeight="1" thickBot="1" x14ac:dyDescent="0.2">
      <c r="B76" s="35"/>
      <c r="C76" s="199" t="s">
        <v>161</v>
      </c>
      <c r="D76" s="353"/>
      <c r="E76" s="353"/>
      <c r="F76" s="354"/>
      <c r="G76" s="299" t="s">
        <v>60</v>
      </c>
      <c r="H76" s="300"/>
      <c r="I76" s="161" t="s">
        <v>61</v>
      </c>
      <c r="J76" s="336"/>
      <c r="L76">
        <v>0</v>
      </c>
      <c r="M76" s="67" t="str">
        <f>IF(L76=0,"選択してください",TRUE)</f>
        <v>選択してください</v>
      </c>
      <c r="N76" s="60"/>
    </row>
    <row r="77" spans="2:17" ht="30" customHeight="1" x14ac:dyDescent="0.15">
      <c r="B77" s="23" t="s">
        <v>180</v>
      </c>
      <c r="C77" s="28"/>
      <c r="D77" s="28"/>
      <c r="E77" s="28"/>
      <c r="F77" s="28"/>
      <c r="G77" s="28"/>
      <c r="H77" s="26"/>
      <c r="I77" s="28"/>
      <c r="J77" s="29"/>
      <c r="M77" s="69"/>
      <c r="N77" s="60"/>
      <c r="P77" t="s">
        <v>6</v>
      </c>
    </row>
    <row r="78" spans="2:17" ht="35.1" customHeight="1" x14ac:dyDescent="0.15">
      <c r="B78" s="1"/>
      <c r="C78" s="297" t="s">
        <v>62</v>
      </c>
      <c r="D78" s="297"/>
      <c r="E78" s="297"/>
      <c r="F78" s="298"/>
      <c r="G78" s="299" t="s">
        <v>53</v>
      </c>
      <c r="H78" s="300"/>
      <c r="I78" s="301" t="s">
        <v>54</v>
      </c>
      <c r="J78" s="302"/>
      <c r="L78">
        <v>0</v>
      </c>
      <c r="M78" s="67" t="str">
        <f>IF(L78=0,"選択してください",TRUE)</f>
        <v>選択してください</v>
      </c>
      <c r="N78" s="60"/>
    </row>
    <row r="79" spans="2:17" ht="35.1" customHeight="1" thickBot="1" x14ac:dyDescent="0.2">
      <c r="B79" s="1"/>
      <c r="C79" s="297" t="s">
        <v>91</v>
      </c>
      <c r="D79" s="297"/>
      <c r="E79" s="297"/>
      <c r="F79" s="298"/>
      <c r="G79" s="160" t="s">
        <v>53</v>
      </c>
      <c r="H79" s="343"/>
      <c r="I79" s="339" t="s">
        <v>54</v>
      </c>
      <c r="J79" s="336"/>
      <c r="L79">
        <v>0</v>
      </c>
      <c r="M79" s="67" t="str">
        <f>IF(L79=0,"選択してください",TRUE)</f>
        <v>選択してください</v>
      </c>
      <c r="N79" s="60"/>
    </row>
    <row r="80" spans="2:17" s="82" customFormat="1" ht="30" customHeight="1" thickBot="1" x14ac:dyDescent="0.2">
      <c r="B80" s="117" t="s">
        <v>167</v>
      </c>
      <c r="C80" s="341" t="s">
        <v>131</v>
      </c>
      <c r="D80" s="341"/>
      <c r="E80" s="341"/>
      <c r="F80" s="341"/>
      <c r="G80" s="307" t="s">
        <v>116</v>
      </c>
      <c r="H80" s="308"/>
      <c r="I80" s="308" t="s">
        <v>117</v>
      </c>
      <c r="J80" s="342"/>
      <c r="K80" s="82" t="s">
        <v>46</v>
      </c>
      <c r="L80" s="91">
        <v>0</v>
      </c>
      <c r="M80" s="118" t="str">
        <f>IF(L80=0,"選択してください",TRUE)</f>
        <v>選択してください</v>
      </c>
      <c r="N80" s="83"/>
      <c r="O80" s="84"/>
    </row>
    <row r="81" spans="1:24" s="82" customFormat="1" ht="30" customHeight="1" thickBot="1" x14ac:dyDescent="0.2">
      <c r="B81" s="117" t="s">
        <v>168</v>
      </c>
      <c r="C81" s="341" t="s">
        <v>132</v>
      </c>
      <c r="D81" s="341"/>
      <c r="E81" s="341"/>
      <c r="F81" s="341"/>
      <c r="G81" s="307" t="s">
        <v>116</v>
      </c>
      <c r="H81" s="308"/>
      <c r="I81" s="308" t="s">
        <v>117</v>
      </c>
      <c r="J81" s="342"/>
      <c r="K81" s="82" t="s">
        <v>46</v>
      </c>
      <c r="L81" s="91">
        <v>0</v>
      </c>
      <c r="M81" s="118" t="str">
        <f>IF(L81=0,"選択してください",TRUE)</f>
        <v>選択してください</v>
      </c>
      <c r="N81" s="83"/>
      <c r="O81" s="84"/>
    </row>
    <row r="82" spans="1:24" s="82" customFormat="1" ht="30" customHeight="1" thickBot="1" x14ac:dyDescent="0.2">
      <c r="B82" s="137" t="s">
        <v>169</v>
      </c>
      <c r="C82" s="340" t="s">
        <v>133</v>
      </c>
      <c r="D82" s="340"/>
      <c r="E82" s="340"/>
      <c r="F82" s="340"/>
      <c r="G82" s="331" t="s">
        <v>116</v>
      </c>
      <c r="H82" s="312"/>
      <c r="I82" s="312" t="s">
        <v>117</v>
      </c>
      <c r="J82" s="313"/>
      <c r="K82" s="82" t="s">
        <v>46</v>
      </c>
      <c r="L82" s="91">
        <v>0</v>
      </c>
      <c r="M82" s="118" t="str">
        <f>IF(L82=0,"選択してください",TRUE)</f>
        <v>選択してください</v>
      </c>
      <c r="N82" s="83"/>
      <c r="O82" s="84"/>
    </row>
    <row r="83" spans="1:24" x14ac:dyDescent="0.15">
      <c r="A83" s="37"/>
      <c r="B83" s="37" t="s">
        <v>63</v>
      </c>
      <c r="C83" s="37"/>
      <c r="D83" s="37"/>
      <c r="E83" s="37"/>
      <c r="F83" s="37"/>
      <c r="G83" s="37"/>
      <c r="H83" s="37"/>
      <c r="I83" s="37"/>
      <c r="J83" s="37"/>
      <c r="K83" s="37"/>
    </row>
    <row r="84" spans="1:24" ht="27" customHeight="1" x14ac:dyDescent="0.15">
      <c r="A84" s="38">
        <v>1</v>
      </c>
      <c r="B84" s="139" t="s">
        <v>170</v>
      </c>
      <c r="C84" s="139"/>
      <c r="D84" s="139"/>
      <c r="E84" s="139"/>
      <c r="F84" s="139"/>
      <c r="G84" s="139"/>
      <c r="H84" s="139"/>
      <c r="I84" s="139"/>
      <c r="J84" s="139"/>
      <c r="K84" s="39"/>
      <c r="L84" s="2"/>
      <c r="M84" s="62"/>
      <c r="N84" s="2"/>
      <c r="O84" s="2"/>
      <c r="P84" s="2"/>
      <c r="Q84" s="2"/>
      <c r="R84" s="2"/>
      <c r="S84" s="2"/>
      <c r="T84" s="2"/>
      <c r="U84" s="2"/>
      <c r="V84" s="2"/>
      <c r="W84" s="2"/>
      <c r="X84" s="2"/>
    </row>
    <row r="85" spans="1:24" ht="15" customHeight="1" x14ac:dyDescent="0.15">
      <c r="A85" s="38">
        <v>2</v>
      </c>
      <c r="B85" s="295" t="s">
        <v>64</v>
      </c>
      <c r="C85" s="295"/>
      <c r="D85" s="295"/>
      <c r="E85" s="295"/>
      <c r="F85" s="295"/>
      <c r="G85" s="295"/>
      <c r="H85" s="295"/>
      <c r="I85" s="295"/>
      <c r="J85" s="295"/>
    </row>
    <row r="86" spans="1:24" ht="15" customHeight="1" x14ac:dyDescent="0.15">
      <c r="A86" s="38">
        <v>3</v>
      </c>
      <c r="B86" s="296" t="s">
        <v>66</v>
      </c>
      <c r="C86" s="296"/>
      <c r="D86" s="296"/>
      <c r="E86" s="296"/>
      <c r="F86" s="296"/>
      <c r="G86" s="296"/>
      <c r="H86" s="296"/>
      <c r="I86" s="296"/>
      <c r="J86" s="296"/>
      <c r="K86" s="38"/>
    </row>
    <row r="87" spans="1:24" ht="15" customHeight="1" x14ac:dyDescent="0.15">
      <c r="A87" s="38">
        <v>4</v>
      </c>
      <c r="B87" s="139" t="s">
        <v>113</v>
      </c>
      <c r="C87" s="139"/>
      <c r="D87" s="139"/>
      <c r="E87" s="139"/>
      <c r="F87" s="139"/>
      <c r="G87" s="139"/>
      <c r="H87" s="139"/>
      <c r="I87" s="139"/>
      <c r="J87" s="139"/>
      <c r="K87" s="40"/>
      <c r="L87" s="2"/>
      <c r="M87" s="62"/>
      <c r="N87" s="2"/>
    </row>
    <row r="88" spans="1:24" ht="15" customHeight="1" x14ac:dyDescent="0.15">
      <c r="A88" s="38">
        <v>5</v>
      </c>
      <c r="B88" s="139" t="s">
        <v>128</v>
      </c>
      <c r="C88" s="139"/>
      <c r="D88" s="139"/>
      <c r="E88" s="139"/>
      <c r="F88" s="139"/>
      <c r="G88" s="139"/>
      <c r="H88" s="139"/>
      <c r="I88" s="139"/>
      <c r="J88" s="139"/>
      <c r="K88" s="40"/>
      <c r="L88" s="2"/>
      <c r="M88" s="62"/>
      <c r="N88" s="2"/>
    </row>
    <row r="89" spans="1:24" ht="15" customHeight="1" x14ac:dyDescent="0.15">
      <c r="A89" s="38">
        <v>6</v>
      </c>
      <c r="B89" s="139" t="s">
        <v>127</v>
      </c>
      <c r="C89" s="139"/>
      <c r="D89" s="139"/>
      <c r="E89" s="139"/>
      <c r="F89" s="139"/>
      <c r="G89" s="139"/>
      <c r="H89" s="139"/>
      <c r="I89" s="139"/>
      <c r="J89" s="139"/>
      <c r="K89" s="40"/>
      <c r="L89" s="2"/>
      <c r="M89" s="62"/>
      <c r="N89" s="2"/>
    </row>
    <row r="90" spans="1:24" ht="38.25" customHeight="1" x14ac:dyDescent="0.15">
      <c r="A90" s="38">
        <v>7</v>
      </c>
      <c r="B90" s="139" t="s">
        <v>171</v>
      </c>
      <c r="C90" s="139"/>
      <c r="D90" s="139"/>
      <c r="E90" s="139"/>
      <c r="F90" s="139"/>
      <c r="G90" s="139"/>
      <c r="H90" s="139"/>
      <c r="I90" s="139"/>
      <c r="J90" s="139"/>
      <c r="K90" s="38" t="s">
        <v>46</v>
      </c>
    </row>
    <row r="91" spans="1:24" ht="51.75" customHeight="1" x14ac:dyDescent="0.15">
      <c r="A91" s="38">
        <v>8</v>
      </c>
      <c r="B91" s="139" t="s">
        <v>172</v>
      </c>
      <c r="C91" s="139"/>
      <c r="D91" s="139"/>
      <c r="E91" s="139"/>
      <c r="F91" s="139"/>
      <c r="G91" s="139"/>
      <c r="H91" s="139"/>
      <c r="I91" s="139"/>
      <c r="J91" s="139"/>
      <c r="K91" s="53" t="s">
        <v>46</v>
      </c>
    </row>
    <row r="92" spans="1:24" ht="27" customHeight="1" x14ac:dyDescent="0.15">
      <c r="A92" s="38">
        <v>9</v>
      </c>
      <c r="B92" s="139" t="s">
        <v>67</v>
      </c>
      <c r="C92" s="139"/>
      <c r="D92" s="139"/>
      <c r="E92" s="139"/>
      <c r="F92" s="139"/>
      <c r="G92" s="139"/>
      <c r="H92" s="139"/>
      <c r="I92" s="139"/>
      <c r="J92" s="139"/>
      <c r="K92" s="40"/>
      <c r="L92" s="2"/>
      <c r="M92" s="62"/>
      <c r="N92" s="2"/>
    </row>
    <row r="93" spans="1:24" ht="13.5" customHeight="1" x14ac:dyDescent="0.15">
      <c r="A93" s="38">
        <v>10</v>
      </c>
      <c r="B93" s="139" t="s">
        <v>173</v>
      </c>
      <c r="C93" s="139"/>
      <c r="D93" s="139"/>
      <c r="E93" s="139"/>
      <c r="F93" s="139"/>
      <c r="G93" s="139"/>
      <c r="H93" s="139"/>
      <c r="I93" s="139"/>
      <c r="J93" s="139"/>
      <c r="K93" s="40"/>
      <c r="L93" s="2"/>
      <c r="M93" s="62"/>
      <c r="N93" s="2"/>
    </row>
    <row r="94" spans="1:24" ht="15" customHeight="1" x14ac:dyDescent="0.15">
      <c r="A94" s="38">
        <v>11</v>
      </c>
      <c r="B94" s="139" t="s">
        <v>174</v>
      </c>
      <c r="C94" s="139"/>
      <c r="D94" s="139"/>
      <c r="E94" s="139"/>
      <c r="F94" s="139"/>
      <c r="G94" s="139"/>
      <c r="H94" s="139"/>
      <c r="I94" s="139"/>
      <c r="J94" s="139"/>
      <c r="K94" s="40"/>
      <c r="L94" s="2"/>
      <c r="M94" s="62"/>
      <c r="N94" s="2"/>
    </row>
    <row r="95" spans="1:24" ht="30" customHeight="1" x14ac:dyDescent="0.15">
      <c r="A95" s="38">
        <v>12</v>
      </c>
      <c r="B95" s="139" t="s">
        <v>65</v>
      </c>
      <c r="C95" s="139"/>
      <c r="D95" s="139"/>
      <c r="E95" s="139"/>
      <c r="F95" s="139"/>
      <c r="G95" s="139"/>
      <c r="H95" s="139"/>
      <c r="I95" s="139"/>
      <c r="J95" s="139"/>
      <c r="K95" s="41"/>
    </row>
    <row r="96" spans="1:24" ht="48.75" customHeight="1" x14ac:dyDescent="0.15">
      <c r="A96" s="38">
        <v>13</v>
      </c>
      <c r="B96" s="139" t="s">
        <v>182</v>
      </c>
      <c r="C96" s="139"/>
      <c r="D96" s="139"/>
      <c r="E96" s="139"/>
      <c r="F96" s="139"/>
      <c r="G96" s="139"/>
      <c r="H96" s="139"/>
      <c r="I96" s="139"/>
      <c r="J96" s="139"/>
      <c r="K96" s="41"/>
    </row>
    <row r="97" spans="1:13" ht="139.5" customHeight="1" x14ac:dyDescent="0.15">
      <c r="A97" s="38">
        <v>14</v>
      </c>
      <c r="B97" s="139" t="s">
        <v>175</v>
      </c>
      <c r="C97" s="139"/>
      <c r="D97" s="139"/>
      <c r="E97" s="139"/>
      <c r="F97" s="139"/>
      <c r="G97" s="139"/>
      <c r="H97" s="139"/>
      <c r="I97" s="139"/>
      <c r="J97" s="139"/>
      <c r="K97" s="38"/>
    </row>
    <row r="98" spans="1:13" s="2" customFormat="1" ht="10.5" customHeight="1" x14ac:dyDescent="0.15">
      <c r="I98" s="8"/>
      <c r="J98" s="8"/>
      <c r="M98" s="62"/>
    </row>
    <row r="117" ht="12.75" customHeight="1" x14ac:dyDescent="0.15"/>
  </sheetData>
  <mergeCells count="170">
    <mergeCell ref="I76:J76"/>
    <mergeCell ref="G62:H62"/>
    <mergeCell ref="I62:J62"/>
    <mergeCell ref="I79:J79"/>
    <mergeCell ref="C82:F82"/>
    <mergeCell ref="G82:H82"/>
    <mergeCell ref="I82:J82"/>
    <mergeCell ref="B93:J93"/>
    <mergeCell ref="B88:J88"/>
    <mergeCell ref="B89:J89"/>
    <mergeCell ref="C80:F80"/>
    <mergeCell ref="G80:H80"/>
    <mergeCell ref="I80:J80"/>
    <mergeCell ref="C81:F81"/>
    <mergeCell ref="G81:H81"/>
    <mergeCell ref="I81:J81"/>
    <mergeCell ref="G79:H79"/>
    <mergeCell ref="B72:D72"/>
    <mergeCell ref="B73:F73"/>
    <mergeCell ref="G73:H73"/>
    <mergeCell ref="I73:J73"/>
    <mergeCell ref="B71:F71"/>
    <mergeCell ref="B69:F70"/>
    <mergeCell ref="C76:F76"/>
    <mergeCell ref="B68:F68"/>
    <mergeCell ref="D42:G42"/>
    <mergeCell ref="I67:J67"/>
    <mergeCell ref="B61:C61"/>
    <mergeCell ref="D61:E61"/>
    <mergeCell ref="C59:F59"/>
    <mergeCell ref="G59:H59"/>
    <mergeCell ref="I59:J59"/>
    <mergeCell ref="C65:F65"/>
    <mergeCell ref="G65:H65"/>
    <mergeCell ref="I65:J65"/>
    <mergeCell ref="C64:F64"/>
    <mergeCell ref="G64:H64"/>
    <mergeCell ref="I64:J64"/>
    <mergeCell ref="G51:H51"/>
    <mergeCell ref="G66:J66"/>
    <mergeCell ref="C63:D63"/>
    <mergeCell ref="C66:F66"/>
    <mergeCell ref="G67:H67"/>
    <mergeCell ref="E63:F63"/>
    <mergeCell ref="C62:F62"/>
    <mergeCell ref="I51:J51"/>
    <mergeCell ref="C47:J47"/>
    <mergeCell ref="C46:F46"/>
    <mergeCell ref="B97:J97"/>
    <mergeCell ref="H40:I40"/>
    <mergeCell ref="B87:J87"/>
    <mergeCell ref="B90:J90"/>
    <mergeCell ref="B91:J91"/>
    <mergeCell ref="B92:J92"/>
    <mergeCell ref="B94:J94"/>
    <mergeCell ref="B95:J95"/>
    <mergeCell ref="B84:J84"/>
    <mergeCell ref="B85:J85"/>
    <mergeCell ref="B86:J86"/>
    <mergeCell ref="C78:F78"/>
    <mergeCell ref="G78:H78"/>
    <mergeCell ref="I78:J78"/>
    <mergeCell ref="C79:F79"/>
    <mergeCell ref="D45:F45"/>
    <mergeCell ref="C42:C45"/>
    <mergeCell ref="H46:I46"/>
    <mergeCell ref="B75:F75"/>
    <mergeCell ref="G75:H75"/>
    <mergeCell ref="I75:J75"/>
    <mergeCell ref="G76:H76"/>
    <mergeCell ref="G74:H74"/>
    <mergeCell ref="I74:J74"/>
    <mergeCell ref="B74:F74"/>
    <mergeCell ref="G6:H6"/>
    <mergeCell ref="D6:F6"/>
    <mergeCell ref="B39:B40"/>
    <mergeCell ref="D39:F39"/>
    <mergeCell ref="I58:J58"/>
    <mergeCell ref="C58:F58"/>
    <mergeCell ref="G58:H58"/>
    <mergeCell ref="H43:J43"/>
    <mergeCell ref="H44:J44"/>
    <mergeCell ref="H42:J42"/>
    <mergeCell ref="D43:G43"/>
    <mergeCell ref="B52:F52"/>
    <mergeCell ref="C53:E53"/>
    <mergeCell ref="D40:F40"/>
    <mergeCell ref="D55:E55"/>
    <mergeCell ref="B55:C55"/>
    <mergeCell ref="B57:F57"/>
    <mergeCell ref="G57:H57"/>
    <mergeCell ref="G50:H50"/>
    <mergeCell ref="I50:J50"/>
    <mergeCell ref="G49:H49"/>
    <mergeCell ref="I49:J49"/>
    <mergeCell ref="C51:F51"/>
    <mergeCell ref="B6:C6"/>
    <mergeCell ref="B8:C8"/>
    <mergeCell ref="E8:G8"/>
    <mergeCell ref="D10:E10"/>
    <mergeCell ref="G39:J39"/>
    <mergeCell ref="B24:C24"/>
    <mergeCell ref="D24:E24"/>
    <mergeCell ref="G24:I24"/>
    <mergeCell ref="B25:C25"/>
    <mergeCell ref="D25:E25"/>
    <mergeCell ref="G25:I25"/>
    <mergeCell ref="B9:C10"/>
    <mergeCell ref="D9:G9"/>
    <mergeCell ref="H9:J10"/>
    <mergeCell ref="B13:F13"/>
    <mergeCell ref="H23:I23"/>
    <mergeCell ref="I30:J30"/>
    <mergeCell ref="B28:C28"/>
    <mergeCell ref="D19:E19"/>
    <mergeCell ref="D21:E21"/>
    <mergeCell ref="B14:C22"/>
    <mergeCell ref="F33:H33"/>
    <mergeCell ref="F35:H35"/>
    <mergeCell ref="D7:H7"/>
    <mergeCell ref="C29:F30"/>
    <mergeCell ref="G29:H29"/>
    <mergeCell ref="C38:C40"/>
    <mergeCell ref="D15:E15"/>
    <mergeCell ref="D16:E16"/>
    <mergeCell ref="B7:C7"/>
    <mergeCell ref="D17:E17"/>
    <mergeCell ref="C31:E36"/>
    <mergeCell ref="H11:H12"/>
    <mergeCell ref="B11:C12"/>
    <mergeCell ref="D11:G11"/>
    <mergeCell ref="D12:E12"/>
    <mergeCell ref="D20:E20"/>
    <mergeCell ref="D22:E22"/>
    <mergeCell ref="D18:E18"/>
    <mergeCell ref="B29:B30"/>
    <mergeCell ref="C50:F50"/>
    <mergeCell ref="C41:G41"/>
    <mergeCell ref="D44:G44"/>
    <mergeCell ref="C48:J48"/>
    <mergeCell ref="C49:F49"/>
    <mergeCell ref="I29:J29"/>
    <mergeCell ref="G13:H13"/>
    <mergeCell ref="D14:E14"/>
    <mergeCell ref="G30:H30"/>
    <mergeCell ref="D23:G23"/>
    <mergeCell ref="A2:J2"/>
    <mergeCell ref="B96:J96"/>
    <mergeCell ref="M12:O12"/>
    <mergeCell ref="F31:H31"/>
    <mergeCell ref="F32:J32"/>
    <mergeCell ref="G38:J38"/>
    <mergeCell ref="I31:J31"/>
    <mergeCell ref="J11:J12"/>
    <mergeCell ref="I33:J33"/>
    <mergeCell ref="C37:F37"/>
    <mergeCell ref="G37:H37"/>
    <mergeCell ref="I37:J37"/>
    <mergeCell ref="O24:T24"/>
    <mergeCell ref="D38:F38"/>
    <mergeCell ref="D28:E28"/>
    <mergeCell ref="F34:J34"/>
    <mergeCell ref="F36:J36"/>
    <mergeCell ref="I35:J35"/>
    <mergeCell ref="B23:C23"/>
    <mergeCell ref="B27:J27"/>
    <mergeCell ref="O25:T25"/>
    <mergeCell ref="I11:I12"/>
    <mergeCell ref="I13:J13"/>
    <mergeCell ref="I57:J57"/>
  </mergeCells>
  <phoneticPr fontId="1"/>
  <conditionalFormatting sqref="D55">
    <cfRule type="expression" dxfId="9" priority="46">
      <formula>0</formula>
    </cfRule>
  </conditionalFormatting>
  <conditionalFormatting sqref="E63:F63 H63 J63 G65:H65">
    <cfRule type="expression" dxfId="8" priority="2">
      <formula>$L$62=1</formula>
    </cfRule>
  </conditionalFormatting>
  <conditionalFormatting sqref="E63:F63">
    <cfRule type="expression" dxfId="7" priority="48">
      <formula>#REF!=1</formula>
    </cfRule>
  </conditionalFormatting>
  <conditionalFormatting sqref="G39">
    <cfRule type="cellIs" dxfId="6" priority="24" operator="lessThan">
      <formula>0</formula>
    </cfRule>
  </conditionalFormatting>
  <conditionalFormatting sqref="G38:J38 G39 G40:J40">
    <cfRule type="expression" dxfId="5" priority="43">
      <formula>$L$37=2</formula>
    </cfRule>
  </conditionalFormatting>
  <conditionalFormatting sqref="G58:J59">
    <cfRule type="expression" dxfId="4" priority="5">
      <formula>$L$57=2</formula>
    </cfRule>
  </conditionalFormatting>
  <conditionalFormatting sqref="G64:J64">
    <cfRule type="expression" dxfId="3" priority="9">
      <formula>$L$46=1</formula>
    </cfRule>
  </conditionalFormatting>
  <conditionalFormatting sqref="G76:J76">
    <cfRule type="expression" dxfId="2" priority="1">
      <formula>$L$75=2</formula>
    </cfRule>
  </conditionalFormatting>
  <conditionalFormatting sqref="H43:H44 G45:J45">
    <cfRule type="expression" dxfId="1" priority="7">
      <formula>$L$41=2</formula>
    </cfRule>
  </conditionalFormatting>
  <conditionalFormatting sqref="H42:J42">
    <cfRule type="expression" dxfId="0" priority="34">
      <formula>$L$41=2</formula>
    </cfRule>
  </conditionalFormatting>
  <printOptions horizontalCentered="1"/>
  <pageMargins left="0.31496062992125984" right="0.31496062992125984" top="0.55118110236220474" bottom="0.35433070866141736" header="0.31496062992125984" footer="0.31496062992125984"/>
  <pageSetup paperSize="9" scale="60" orientation="portrait" r:id="rId1"/>
  <rowBreaks count="2" manualBreakCount="2">
    <brk id="53" max="9" man="1"/>
    <brk id="82" max="9" man="1"/>
  </rowBreaks>
  <colBreaks count="1" manualBreakCount="1">
    <brk id="10" max="96" man="1"/>
  </colBreaks>
  <drawing r:id="rId2"/>
  <legacyDrawing r:id="rId3"/>
  <mc:AlternateContent xmlns:mc="http://schemas.openxmlformats.org/markup-compatibility/2006">
    <mc:Choice Requires="x14">
      <controls>
        <mc:AlternateContent xmlns:mc="http://schemas.openxmlformats.org/markup-compatibility/2006">
          <mc:Choice Requires="x14">
            <control shapeId="32274" r:id="rId4" name="Group Box 530">
              <controlPr defaultSize="0" autoFill="0" autoPict="0">
                <anchor moveWithCells="1">
                  <from>
                    <xdr:col>3</xdr:col>
                    <xdr:colOff>0</xdr:colOff>
                    <xdr:row>6</xdr:row>
                    <xdr:rowOff>0</xdr:rowOff>
                  </from>
                  <to>
                    <xdr:col>8</xdr:col>
                    <xdr:colOff>0</xdr:colOff>
                    <xdr:row>6</xdr:row>
                    <xdr:rowOff>285750</xdr:rowOff>
                  </to>
                </anchor>
              </controlPr>
            </control>
          </mc:Choice>
        </mc:AlternateContent>
        <mc:AlternateContent xmlns:mc="http://schemas.openxmlformats.org/markup-compatibility/2006">
          <mc:Choice Requires="x14">
            <control shapeId="31781" r:id="rId5" name="Check Box 37">
              <controlPr defaultSize="0" autoFill="0" autoLine="0" autoPict="0" altText="算定_x000a_（２４時間開局）_x000a_している">
                <anchor moveWithCells="1">
                  <from>
                    <xdr:col>7</xdr:col>
                    <xdr:colOff>1123950</xdr:colOff>
                    <xdr:row>40</xdr:row>
                    <xdr:rowOff>390525</xdr:rowOff>
                  </from>
                  <to>
                    <xdr:col>8</xdr:col>
                    <xdr:colOff>885825</xdr:colOff>
                    <xdr:row>42</xdr:row>
                    <xdr:rowOff>9525</xdr:rowOff>
                  </to>
                </anchor>
              </controlPr>
            </control>
          </mc:Choice>
        </mc:AlternateContent>
        <mc:AlternateContent xmlns:mc="http://schemas.openxmlformats.org/markup-compatibility/2006">
          <mc:Choice Requires="x14">
            <control shapeId="31782" r:id="rId6" name="Check Box 38">
              <controlPr defaultSize="0" autoFill="0" autoLine="0" autoPict="0" altText="算定_x000a_（２４時間開局）_x000a_している">
                <anchor moveWithCells="1">
                  <from>
                    <xdr:col>7</xdr:col>
                    <xdr:colOff>142875</xdr:colOff>
                    <xdr:row>41</xdr:row>
                    <xdr:rowOff>19050</xdr:rowOff>
                  </from>
                  <to>
                    <xdr:col>7</xdr:col>
                    <xdr:colOff>1095375</xdr:colOff>
                    <xdr:row>42</xdr:row>
                    <xdr:rowOff>0</xdr:rowOff>
                  </to>
                </anchor>
              </controlPr>
            </control>
          </mc:Choice>
        </mc:AlternateContent>
        <mc:AlternateContent xmlns:mc="http://schemas.openxmlformats.org/markup-compatibility/2006">
          <mc:Choice Requires="x14">
            <control shapeId="31832" r:id="rId7" name="Option Button 88">
              <controlPr defaultSize="0" autoFill="0" autoLine="0" autoPict="0">
                <anchor moveWithCells="1">
                  <from>
                    <xdr:col>9</xdr:col>
                    <xdr:colOff>723900</xdr:colOff>
                    <xdr:row>5</xdr:row>
                    <xdr:rowOff>9525</xdr:rowOff>
                  </from>
                  <to>
                    <xdr:col>9</xdr:col>
                    <xdr:colOff>1447800</xdr:colOff>
                    <xdr:row>6</xdr:row>
                    <xdr:rowOff>9525</xdr:rowOff>
                  </to>
                </anchor>
              </controlPr>
            </control>
          </mc:Choice>
        </mc:AlternateContent>
        <mc:AlternateContent xmlns:mc="http://schemas.openxmlformats.org/markup-compatibility/2006">
          <mc:Choice Requires="x14">
            <control shapeId="31833" r:id="rId8" name="Group Box 89">
              <controlPr defaultSize="0" autoFill="0" autoPict="0">
                <anchor moveWithCells="1">
                  <from>
                    <xdr:col>8</xdr:col>
                    <xdr:colOff>0</xdr:colOff>
                    <xdr:row>7</xdr:row>
                    <xdr:rowOff>0</xdr:rowOff>
                  </from>
                  <to>
                    <xdr:col>9</xdr:col>
                    <xdr:colOff>1333500</xdr:colOff>
                    <xdr:row>8</xdr:row>
                    <xdr:rowOff>0</xdr:rowOff>
                  </to>
                </anchor>
              </controlPr>
            </control>
          </mc:Choice>
        </mc:AlternateContent>
        <mc:AlternateContent xmlns:mc="http://schemas.openxmlformats.org/markup-compatibility/2006">
          <mc:Choice Requires="x14">
            <control shapeId="31837" r:id="rId9" name="Group Box 93">
              <controlPr defaultSize="0" autoFill="0" autoPict="0">
                <anchor moveWithCells="1">
                  <from>
                    <xdr:col>4</xdr:col>
                    <xdr:colOff>0</xdr:colOff>
                    <xdr:row>8</xdr:row>
                    <xdr:rowOff>38100</xdr:rowOff>
                  </from>
                  <to>
                    <xdr:col>6</xdr:col>
                    <xdr:colOff>857250</xdr:colOff>
                    <xdr:row>8</xdr:row>
                    <xdr:rowOff>209550</xdr:rowOff>
                  </to>
                </anchor>
              </controlPr>
            </control>
          </mc:Choice>
        </mc:AlternateContent>
        <mc:AlternateContent xmlns:mc="http://schemas.openxmlformats.org/markup-compatibility/2006">
          <mc:Choice Requires="x14">
            <control shapeId="31840" r:id="rId10" name="Group Box 96">
              <controlPr defaultSize="0" print="0" autoFill="0" autoPict="0">
                <anchor moveWithCells="1">
                  <from>
                    <xdr:col>6</xdr:col>
                    <xdr:colOff>19050</xdr:colOff>
                    <xdr:row>12</xdr:row>
                    <xdr:rowOff>28575</xdr:rowOff>
                  </from>
                  <to>
                    <xdr:col>9</xdr:col>
                    <xdr:colOff>1285875</xdr:colOff>
                    <xdr:row>13</xdr:row>
                    <xdr:rowOff>0</xdr:rowOff>
                  </to>
                </anchor>
              </controlPr>
            </control>
          </mc:Choice>
        </mc:AlternateContent>
        <mc:AlternateContent xmlns:mc="http://schemas.openxmlformats.org/markup-compatibility/2006">
          <mc:Choice Requires="x14">
            <control shapeId="31842" r:id="rId11" name="Option Button 98">
              <controlPr defaultSize="0" autoFill="0" autoLine="0" autoPict="0">
                <anchor moveWithCells="1">
                  <from>
                    <xdr:col>3</xdr:col>
                    <xdr:colOff>38100</xdr:colOff>
                    <xdr:row>27</xdr:row>
                    <xdr:rowOff>57150</xdr:rowOff>
                  </from>
                  <to>
                    <xdr:col>4</xdr:col>
                    <xdr:colOff>28575</xdr:colOff>
                    <xdr:row>27</xdr:row>
                    <xdr:rowOff>304800</xdr:rowOff>
                  </to>
                </anchor>
              </controlPr>
            </control>
          </mc:Choice>
        </mc:AlternateContent>
        <mc:AlternateContent xmlns:mc="http://schemas.openxmlformats.org/markup-compatibility/2006">
          <mc:Choice Requires="x14">
            <control shapeId="31843" r:id="rId12" name="Option Button 99">
              <controlPr defaultSize="0" autoFill="0" autoLine="0" autoPict="0">
                <anchor moveWithCells="1">
                  <from>
                    <xdr:col>5</xdr:col>
                    <xdr:colOff>57150</xdr:colOff>
                    <xdr:row>27</xdr:row>
                    <xdr:rowOff>57150</xdr:rowOff>
                  </from>
                  <to>
                    <xdr:col>5</xdr:col>
                    <xdr:colOff>304800</xdr:colOff>
                    <xdr:row>27</xdr:row>
                    <xdr:rowOff>304800</xdr:rowOff>
                  </to>
                </anchor>
              </controlPr>
            </control>
          </mc:Choice>
        </mc:AlternateContent>
        <mc:AlternateContent xmlns:mc="http://schemas.openxmlformats.org/markup-compatibility/2006">
          <mc:Choice Requires="x14">
            <control shapeId="31844" r:id="rId13" name="Option Button 100">
              <controlPr defaultSize="0" autoFill="0" autoLine="0" autoPict="0">
                <anchor moveWithCells="1">
                  <from>
                    <xdr:col>6</xdr:col>
                    <xdr:colOff>47625</xdr:colOff>
                    <xdr:row>27</xdr:row>
                    <xdr:rowOff>57150</xdr:rowOff>
                  </from>
                  <to>
                    <xdr:col>6</xdr:col>
                    <xdr:colOff>285750</xdr:colOff>
                    <xdr:row>27</xdr:row>
                    <xdr:rowOff>304800</xdr:rowOff>
                  </to>
                </anchor>
              </controlPr>
            </control>
          </mc:Choice>
        </mc:AlternateContent>
        <mc:AlternateContent xmlns:mc="http://schemas.openxmlformats.org/markup-compatibility/2006">
          <mc:Choice Requires="x14">
            <control shapeId="31845" r:id="rId14" name="Option Button 101">
              <controlPr defaultSize="0" autoFill="0" autoLine="0" autoPict="0">
                <anchor moveWithCells="1">
                  <from>
                    <xdr:col>7</xdr:col>
                    <xdr:colOff>57150</xdr:colOff>
                    <xdr:row>27</xdr:row>
                    <xdr:rowOff>57150</xdr:rowOff>
                  </from>
                  <to>
                    <xdr:col>7</xdr:col>
                    <xdr:colOff>304800</xdr:colOff>
                    <xdr:row>27</xdr:row>
                    <xdr:rowOff>304800</xdr:rowOff>
                  </to>
                </anchor>
              </controlPr>
            </control>
          </mc:Choice>
        </mc:AlternateContent>
        <mc:AlternateContent xmlns:mc="http://schemas.openxmlformats.org/markup-compatibility/2006">
          <mc:Choice Requires="x14">
            <control shapeId="31846" r:id="rId15" name="Option Button 102">
              <controlPr defaultSize="0" autoFill="0" autoLine="0" autoPict="0">
                <anchor moveWithCells="1">
                  <from>
                    <xdr:col>8</xdr:col>
                    <xdr:colOff>57150</xdr:colOff>
                    <xdr:row>27</xdr:row>
                    <xdr:rowOff>57150</xdr:rowOff>
                  </from>
                  <to>
                    <xdr:col>8</xdr:col>
                    <xdr:colOff>304800</xdr:colOff>
                    <xdr:row>27</xdr:row>
                    <xdr:rowOff>304800</xdr:rowOff>
                  </to>
                </anchor>
              </controlPr>
            </control>
          </mc:Choice>
        </mc:AlternateContent>
        <mc:AlternateContent xmlns:mc="http://schemas.openxmlformats.org/markup-compatibility/2006">
          <mc:Choice Requires="x14">
            <control shapeId="31847" r:id="rId16" name="Option Button 103">
              <controlPr defaultSize="0" autoFill="0" autoLine="0" autoPict="0">
                <anchor moveWithCells="1">
                  <from>
                    <xdr:col>9</xdr:col>
                    <xdr:colOff>47625</xdr:colOff>
                    <xdr:row>27</xdr:row>
                    <xdr:rowOff>57150</xdr:rowOff>
                  </from>
                  <to>
                    <xdr:col>9</xdr:col>
                    <xdr:colOff>285750</xdr:colOff>
                    <xdr:row>27</xdr:row>
                    <xdr:rowOff>304800</xdr:rowOff>
                  </to>
                </anchor>
              </controlPr>
            </control>
          </mc:Choice>
        </mc:AlternateContent>
        <mc:AlternateContent xmlns:mc="http://schemas.openxmlformats.org/markup-compatibility/2006">
          <mc:Choice Requires="x14">
            <control shapeId="31848" r:id="rId17" name="Group Box 104">
              <controlPr defaultSize="0" autoFill="0" autoPict="0">
                <anchor moveWithCells="1">
                  <from>
                    <xdr:col>1</xdr:col>
                    <xdr:colOff>38100</xdr:colOff>
                    <xdr:row>27</xdr:row>
                    <xdr:rowOff>28575</xdr:rowOff>
                  </from>
                  <to>
                    <xdr:col>9</xdr:col>
                    <xdr:colOff>1209675</xdr:colOff>
                    <xdr:row>27</xdr:row>
                    <xdr:rowOff>323850</xdr:rowOff>
                  </to>
                </anchor>
              </controlPr>
            </control>
          </mc:Choice>
        </mc:AlternateContent>
        <mc:AlternateContent xmlns:mc="http://schemas.openxmlformats.org/markup-compatibility/2006">
          <mc:Choice Requires="x14">
            <control shapeId="31849" r:id="rId18" name="Option Button 105">
              <controlPr defaultSize="0" autoFill="0" autoLine="0" autoPict="0">
                <anchor moveWithCells="1">
                  <from>
                    <xdr:col>6</xdr:col>
                    <xdr:colOff>752475</xdr:colOff>
                    <xdr:row>36</xdr:row>
                    <xdr:rowOff>47625</xdr:rowOff>
                  </from>
                  <to>
                    <xdr:col>6</xdr:col>
                    <xdr:colOff>990600</xdr:colOff>
                    <xdr:row>36</xdr:row>
                    <xdr:rowOff>295275</xdr:rowOff>
                  </to>
                </anchor>
              </controlPr>
            </control>
          </mc:Choice>
        </mc:AlternateContent>
        <mc:AlternateContent xmlns:mc="http://schemas.openxmlformats.org/markup-compatibility/2006">
          <mc:Choice Requires="x14">
            <control shapeId="31850" r:id="rId19" name="Option Button 106">
              <controlPr defaultSize="0" autoFill="0" autoLine="0" autoPict="0">
                <anchor moveWithCells="1">
                  <from>
                    <xdr:col>8</xdr:col>
                    <xdr:colOff>752475</xdr:colOff>
                    <xdr:row>36</xdr:row>
                    <xdr:rowOff>47625</xdr:rowOff>
                  </from>
                  <to>
                    <xdr:col>8</xdr:col>
                    <xdr:colOff>1009650</xdr:colOff>
                    <xdr:row>36</xdr:row>
                    <xdr:rowOff>295275</xdr:rowOff>
                  </to>
                </anchor>
              </controlPr>
            </control>
          </mc:Choice>
        </mc:AlternateContent>
        <mc:AlternateContent xmlns:mc="http://schemas.openxmlformats.org/markup-compatibility/2006">
          <mc:Choice Requires="x14">
            <control shapeId="31851" r:id="rId20" name="Group Box 107">
              <controlPr defaultSize="0" autoFill="0" autoPict="0">
                <anchor moveWithCells="1">
                  <from>
                    <xdr:col>6</xdr:col>
                    <xdr:colOff>66675</xdr:colOff>
                    <xdr:row>36</xdr:row>
                    <xdr:rowOff>0</xdr:rowOff>
                  </from>
                  <to>
                    <xdr:col>9</xdr:col>
                    <xdr:colOff>857250</xdr:colOff>
                    <xdr:row>37</xdr:row>
                    <xdr:rowOff>19050</xdr:rowOff>
                  </to>
                </anchor>
              </controlPr>
            </control>
          </mc:Choice>
        </mc:AlternateContent>
        <mc:AlternateContent xmlns:mc="http://schemas.openxmlformats.org/markup-compatibility/2006">
          <mc:Choice Requires="x14">
            <control shapeId="31852" r:id="rId21" name="Option Button 108">
              <controlPr defaultSize="0" autoFill="0" autoLine="0" autoPict="0">
                <anchor moveWithCells="1">
                  <from>
                    <xdr:col>6</xdr:col>
                    <xdr:colOff>485775</xdr:colOff>
                    <xdr:row>39</xdr:row>
                    <xdr:rowOff>323850</xdr:rowOff>
                  </from>
                  <to>
                    <xdr:col>6</xdr:col>
                    <xdr:colOff>752475</xdr:colOff>
                    <xdr:row>39</xdr:row>
                    <xdr:rowOff>581025</xdr:rowOff>
                  </to>
                </anchor>
              </controlPr>
            </control>
          </mc:Choice>
        </mc:AlternateContent>
        <mc:AlternateContent xmlns:mc="http://schemas.openxmlformats.org/markup-compatibility/2006">
          <mc:Choice Requires="x14">
            <control shapeId="31853" r:id="rId22" name="Option Button 109">
              <controlPr defaultSize="0" autoFill="0" autoLine="0" autoPict="0">
                <anchor moveWithCells="1">
                  <from>
                    <xdr:col>9</xdr:col>
                    <xdr:colOff>533400</xdr:colOff>
                    <xdr:row>39</xdr:row>
                    <xdr:rowOff>323850</xdr:rowOff>
                  </from>
                  <to>
                    <xdr:col>9</xdr:col>
                    <xdr:colOff>781050</xdr:colOff>
                    <xdr:row>39</xdr:row>
                    <xdr:rowOff>581025</xdr:rowOff>
                  </to>
                </anchor>
              </controlPr>
            </control>
          </mc:Choice>
        </mc:AlternateContent>
        <mc:AlternateContent xmlns:mc="http://schemas.openxmlformats.org/markup-compatibility/2006">
          <mc:Choice Requires="x14">
            <control shapeId="31854" r:id="rId23" name="Group Box 110">
              <controlPr defaultSize="0" autoFill="0" autoPict="0">
                <anchor moveWithCells="1">
                  <from>
                    <xdr:col>5</xdr:col>
                    <xdr:colOff>1219200</xdr:colOff>
                    <xdr:row>39</xdr:row>
                    <xdr:rowOff>209550</xdr:rowOff>
                  </from>
                  <to>
                    <xdr:col>9</xdr:col>
                    <xdr:colOff>1333500</xdr:colOff>
                    <xdr:row>40</xdr:row>
                    <xdr:rowOff>47625</xdr:rowOff>
                  </to>
                </anchor>
              </controlPr>
            </control>
          </mc:Choice>
        </mc:AlternateContent>
        <mc:AlternateContent xmlns:mc="http://schemas.openxmlformats.org/markup-compatibility/2006">
          <mc:Choice Requires="x14">
            <control shapeId="31855" r:id="rId24" name="Option Button 111">
              <controlPr defaultSize="0" autoFill="0" autoLine="0" autoPict="0">
                <anchor moveWithCells="1">
                  <from>
                    <xdr:col>7</xdr:col>
                    <xdr:colOff>133350</xdr:colOff>
                    <xdr:row>40</xdr:row>
                    <xdr:rowOff>85725</xdr:rowOff>
                  </from>
                  <to>
                    <xdr:col>7</xdr:col>
                    <xdr:colOff>400050</xdr:colOff>
                    <xdr:row>40</xdr:row>
                    <xdr:rowOff>323850</xdr:rowOff>
                  </to>
                </anchor>
              </controlPr>
            </control>
          </mc:Choice>
        </mc:AlternateContent>
        <mc:AlternateContent xmlns:mc="http://schemas.openxmlformats.org/markup-compatibility/2006">
          <mc:Choice Requires="x14">
            <control shapeId="31856" r:id="rId25" name="Option Button 112">
              <controlPr defaultSize="0" autoFill="0" autoLine="0" autoPict="0">
                <anchor moveWithCells="1">
                  <from>
                    <xdr:col>9</xdr:col>
                    <xdr:colOff>104775</xdr:colOff>
                    <xdr:row>40</xdr:row>
                    <xdr:rowOff>76200</xdr:rowOff>
                  </from>
                  <to>
                    <xdr:col>9</xdr:col>
                    <xdr:colOff>381000</xdr:colOff>
                    <xdr:row>40</xdr:row>
                    <xdr:rowOff>323850</xdr:rowOff>
                  </to>
                </anchor>
              </controlPr>
            </control>
          </mc:Choice>
        </mc:AlternateContent>
        <mc:AlternateContent xmlns:mc="http://schemas.openxmlformats.org/markup-compatibility/2006">
          <mc:Choice Requires="x14">
            <control shapeId="31857" r:id="rId26" name="Group Box 113">
              <controlPr defaultSize="0" autoFill="0" autoPict="0" macro="[0]!グループ113_Click">
                <anchor moveWithCells="1">
                  <from>
                    <xdr:col>7</xdr:col>
                    <xdr:colOff>19050</xdr:colOff>
                    <xdr:row>40</xdr:row>
                    <xdr:rowOff>9525</xdr:rowOff>
                  </from>
                  <to>
                    <xdr:col>9</xdr:col>
                    <xdr:colOff>1276350</xdr:colOff>
                    <xdr:row>41</xdr:row>
                    <xdr:rowOff>9525</xdr:rowOff>
                  </to>
                </anchor>
              </controlPr>
            </control>
          </mc:Choice>
        </mc:AlternateContent>
        <mc:AlternateContent xmlns:mc="http://schemas.openxmlformats.org/markup-compatibility/2006">
          <mc:Choice Requires="x14">
            <control shapeId="31858" r:id="rId27" name="Option Button 114">
              <controlPr defaultSize="0" autoFill="0" autoLine="0" autoPict="0">
                <anchor moveWithCells="1">
                  <from>
                    <xdr:col>6</xdr:col>
                    <xdr:colOff>304800</xdr:colOff>
                    <xdr:row>44</xdr:row>
                    <xdr:rowOff>361950</xdr:rowOff>
                  </from>
                  <to>
                    <xdr:col>6</xdr:col>
                    <xdr:colOff>552450</xdr:colOff>
                    <xdr:row>45</xdr:row>
                    <xdr:rowOff>9525</xdr:rowOff>
                  </to>
                </anchor>
              </controlPr>
            </control>
          </mc:Choice>
        </mc:AlternateContent>
        <mc:AlternateContent xmlns:mc="http://schemas.openxmlformats.org/markup-compatibility/2006">
          <mc:Choice Requires="x14">
            <control shapeId="31859" r:id="rId28" name="Option Button 115">
              <controlPr defaultSize="0" autoFill="0" autoLine="0" autoPict="0">
                <anchor moveWithCells="1">
                  <from>
                    <xdr:col>9</xdr:col>
                    <xdr:colOff>447675</xdr:colOff>
                    <xdr:row>44</xdr:row>
                    <xdr:rowOff>361950</xdr:rowOff>
                  </from>
                  <to>
                    <xdr:col>9</xdr:col>
                    <xdr:colOff>685800</xdr:colOff>
                    <xdr:row>45</xdr:row>
                    <xdr:rowOff>9525</xdr:rowOff>
                  </to>
                </anchor>
              </controlPr>
            </control>
          </mc:Choice>
        </mc:AlternateContent>
        <mc:AlternateContent xmlns:mc="http://schemas.openxmlformats.org/markup-compatibility/2006">
          <mc:Choice Requires="x14">
            <control shapeId="31860" r:id="rId29" name="Option Button 116">
              <controlPr defaultSize="0" autoFill="0" autoLine="0" autoPict="0">
                <anchor moveWithCells="1">
                  <from>
                    <xdr:col>8</xdr:col>
                    <xdr:colOff>361950</xdr:colOff>
                    <xdr:row>44</xdr:row>
                    <xdr:rowOff>381000</xdr:rowOff>
                  </from>
                  <to>
                    <xdr:col>8</xdr:col>
                    <xdr:colOff>600075</xdr:colOff>
                    <xdr:row>45</xdr:row>
                    <xdr:rowOff>28575</xdr:rowOff>
                  </to>
                </anchor>
              </controlPr>
            </control>
          </mc:Choice>
        </mc:AlternateContent>
        <mc:AlternateContent xmlns:mc="http://schemas.openxmlformats.org/markup-compatibility/2006">
          <mc:Choice Requires="x14">
            <control shapeId="31861" r:id="rId30" name="Group Box 117">
              <controlPr defaultSize="0" autoFill="0" autoPict="0">
                <anchor moveWithCells="1">
                  <from>
                    <xdr:col>6</xdr:col>
                    <xdr:colOff>28575</xdr:colOff>
                    <xdr:row>44</xdr:row>
                    <xdr:rowOff>561975</xdr:rowOff>
                  </from>
                  <to>
                    <xdr:col>9</xdr:col>
                    <xdr:colOff>1181100</xdr:colOff>
                    <xdr:row>45</xdr:row>
                    <xdr:rowOff>333375</xdr:rowOff>
                  </to>
                </anchor>
              </controlPr>
            </control>
          </mc:Choice>
        </mc:AlternateContent>
        <mc:AlternateContent xmlns:mc="http://schemas.openxmlformats.org/markup-compatibility/2006">
          <mc:Choice Requires="x14">
            <control shapeId="31864" r:id="rId31" name="Group Box 120">
              <controlPr defaultSize="0" autoFill="0" autoPict="0">
                <anchor moveWithCells="1">
                  <from>
                    <xdr:col>8</xdr:col>
                    <xdr:colOff>57150</xdr:colOff>
                    <xdr:row>46</xdr:row>
                    <xdr:rowOff>0</xdr:rowOff>
                  </from>
                  <to>
                    <xdr:col>9</xdr:col>
                    <xdr:colOff>1238250</xdr:colOff>
                    <xdr:row>47</xdr:row>
                    <xdr:rowOff>57150</xdr:rowOff>
                  </to>
                </anchor>
              </controlPr>
            </control>
          </mc:Choice>
        </mc:AlternateContent>
        <mc:AlternateContent xmlns:mc="http://schemas.openxmlformats.org/markup-compatibility/2006">
          <mc:Choice Requires="x14">
            <control shapeId="31867" r:id="rId32" name="Group Box 123">
              <controlPr defaultSize="0" autoFill="0" autoPict="0">
                <anchor moveWithCells="1">
                  <from>
                    <xdr:col>8</xdr:col>
                    <xdr:colOff>76200</xdr:colOff>
                    <xdr:row>46</xdr:row>
                    <xdr:rowOff>0</xdr:rowOff>
                  </from>
                  <to>
                    <xdr:col>9</xdr:col>
                    <xdr:colOff>1247775</xdr:colOff>
                    <xdr:row>47</xdr:row>
                    <xdr:rowOff>85725</xdr:rowOff>
                  </to>
                </anchor>
              </controlPr>
            </control>
          </mc:Choice>
        </mc:AlternateContent>
        <mc:AlternateContent xmlns:mc="http://schemas.openxmlformats.org/markup-compatibility/2006">
          <mc:Choice Requires="x14">
            <control shapeId="31870" r:id="rId33" name="Group Box 126">
              <controlPr defaultSize="0" autoFill="0" autoPict="0">
                <anchor moveWithCells="1">
                  <from>
                    <xdr:col>8</xdr:col>
                    <xdr:colOff>104775</xdr:colOff>
                    <xdr:row>46</xdr:row>
                    <xdr:rowOff>0</xdr:rowOff>
                  </from>
                  <to>
                    <xdr:col>9</xdr:col>
                    <xdr:colOff>1200150</xdr:colOff>
                    <xdr:row>47</xdr:row>
                    <xdr:rowOff>76200</xdr:rowOff>
                  </to>
                </anchor>
              </controlPr>
            </control>
          </mc:Choice>
        </mc:AlternateContent>
        <mc:AlternateContent xmlns:mc="http://schemas.openxmlformats.org/markup-compatibility/2006">
          <mc:Choice Requires="x14">
            <control shapeId="31873" r:id="rId34" name="Group Box 129">
              <controlPr defaultSize="0" autoFill="0" autoPict="0">
                <anchor moveWithCells="1">
                  <from>
                    <xdr:col>8</xdr:col>
                    <xdr:colOff>66675</xdr:colOff>
                    <xdr:row>46</xdr:row>
                    <xdr:rowOff>0</xdr:rowOff>
                  </from>
                  <to>
                    <xdr:col>9</xdr:col>
                    <xdr:colOff>1190625</xdr:colOff>
                    <xdr:row>47</xdr:row>
                    <xdr:rowOff>57150</xdr:rowOff>
                  </to>
                </anchor>
              </controlPr>
            </control>
          </mc:Choice>
        </mc:AlternateContent>
        <mc:AlternateContent xmlns:mc="http://schemas.openxmlformats.org/markup-compatibility/2006">
          <mc:Choice Requires="x14">
            <control shapeId="31876" r:id="rId35" name="Group Box 132">
              <controlPr defaultSize="0" autoFill="0" autoPict="0">
                <anchor moveWithCells="1">
                  <from>
                    <xdr:col>8</xdr:col>
                    <xdr:colOff>114300</xdr:colOff>
                    <xdr:row>46</xdr:row>
                    <xdr:rowOff>0</xdr:rowOff>
                  </from>
                  <to>
                    <xdr:col>9</xdr:col>
                    <xdr:colOff>1171575</xdr:colOff>
                    <xdr:row>47</xdr:row>
                    <xdr:rowOff>104775</xdr:rowOff>
                  </to>
                </anchor>
              </controlPr>
            </control>
          </mc:Choice>
        </mc:AlternateContent>
        <mc:AlternateContent xmlns:mc="http://schemas.openxmlformats.org/markup-compatibility/2006">
          <mc:Choice Requires="x14">
            <control shapeId="31877" r:id="rId36" name="Option Button 133">
              <controlPr defaultSize="0" autoFill="0" autoLine="0" autoPict="0">
                <anchor moveWithCells="1">
                  <from>
                    <xdr:col>6</xdr:col>
                    <xdr:colOff>238125</xdr:colOff>
                    <xdr:row>48</xdr:row>
                    <xdr:rowOff>66675</xdr:rowOff>
                  </from>
                  <to>
                    <xdr:col>6</xdr:col>
                    <xdr:colOff>476250</xdr:colOff>
                    <xdr:row>48</xdr:row>
                    <xdr:rowOff>314325</xdr:rowOff>
                  </to>
                </anchor>
              </controlPr>
            </control>
          </mc:Choice>
        </mc:AlternateContent>
        <mc:AlternateContent xmlns:mc="http://schemas.openxmlformats.org/markup-compatibility/2006">
          <mc:Choice Requires="x14">
            <control shapeId="31878" r:id="rId37" name="Option Button 134">
              <controlPr defaultSize="0" autoFill="0" autoLine="0" autoPict="0">
                <anchor moveWithCells="1">
                  <from>
                    <xdr:col>8</xdr:col>
                    <xdr:colOff>171450</xdr:colOff>
                    <xdr:row>48</xdr:row>
                    <xdr:rowOff>66675</xdr:rowOff>
                  </from>
                  <to>
                    <xdr:col>8</xdr:col>
                    <xdr:colOff>409575</xdr:colOff>
                    <xdr:row>48</xdr:row>
                    <xdr:rowOff>314325</xdr:rowOff>
                  </to>
                </anchor>
              </controlPr>
            </control>
          </mc:Choice>
        </mc:AlternateContent>
        <mc:AlternateContent xmlns:mc="http://schemas.openxmlformats.org/markup-compatibility/2006">
          <mc:Choice Requires="x14">
            <control shapeId="31879" r:id="rId38" name="Group Box 135">
              <controlPr defaultSize="0" autoFill="0" autoPict="0">
                <anchor moveWithCells="1">
                  <from>
                    <xdr:col>6</xdr:col>
                    <xdr:colOff>66675</xdr:colOff>
                    <xdr:row>48</xdr:row>
                    <xdr:rowOff>9525</xdr:rowOff>
                  </from>
                  <to>
                    <xdr:col>8</xdr:col>
                    <xdr:colOff>1238250</xdr:colOff>
                    <xdr:row>48</xdr:row>
                    <xdr:rowOff>361950</xdr:rowOff>
                  </to>
                </anchor>
              </controlPr>
            </control>
          </mc:Choice>
        </mc:AlternateContent>
        <mc:AlternateContent xmlns:mc="http://schemas.openxmlformats.org/markup-compatibility/2006">
          <mc:Choice Requires="x14">
            <control shapeId="31880" r:id="rId39" name="Option Button 136">
              <controlPr defaultSize="0" autoFill="0" autoLine="0" autoPict="0">
                <anchor moveWithCells="1">
                  <from>
                    <xdr:col>6</xdr:col>
                    <xdr:colOff>238125</xdr:colOff>
                    <xdr:row>49</xdr:row>
                    <xdr:rowOff>85725</xdr:rowOff>
                  </from>
                  <to>
                    <xdr:col>6</xdr:col>
                    <xdr:colOff>476250</xdr:colOff>
                    <xdr:row>49</xdr:row>
                    <xdr:rowOff>323850</xdr:rowOff>
                  </to>
                </anchor>
              </controlPr>
            </control>
          </mc:Choice>
        </mc:AlternateContent>
        <mc:AlternateContent xmlns:mc="http://schemas.openxmlformats.org/markup-compatibility/2006">
          <mc:Choice Requires="x14">
            <control shapeId="31881" r:id="rId40" name="Option Button 137">
              <controlPr defaultSize="0" autoFill="0" autoLine="0" autoPict="0">
                <anchor moveWithCells="1">
                  <from>
                    <xdr:col>8</xdr:col>
                    <xdr:colOff>171450</xdr:colOff>
                    <xdr:row>49</xdr:row>
                    <xdr:rowOff>57150</xdr:rowOff>
                  </from>
                  <to>
                    <xdr:col>8</xdr:col>
                    <xdr:colOff>409575</xdr:colOff>
                    <xdr:row>49</xdr:row>
                    <xdr:rowOff>304800</xdr:rowOff>
                  </to>
                </anchor>
              </controlPr>
            </control>
          </mc:Choice>
        </mc:AlternateContent>
        <mc:AlternateContent xmlns:mc="http://schemas.openxmlformats.org/markup-compatibility/2006">
          <mc:Choice Requires="x14">
            <control shapeId="31882" r:id="rId41" name="Group Box 138">
              <controlPr defaultSize="0" autoFill="0" autoPict="0">
                <anchor moveWithCells="1">
                  <from>
                    <xdr:col>6</xdr:col>
                    <xdr:colOff>95250</xdr:colOff>
                    <xdr:row>49</xdr:row>
                    <xdr:rowOff>47625</xdr:rowOff>
                  </from>
                  <to>
                    <xdr:col>9</xdr:col>
                    <xdr:colOff>0</xdr:colOff>
                    <xdr:row>49</xdr:row>
                    <xdr:rowOff>352425</xdr:rowOff>
                  </to>
                </anchor>
              </controlPr>
            </control>
          </mc:Choice>
        </mc:AlternateContent>
        <mc:AlternateContent xmlns:mc="http://schemas.openxmlformats.org/markup-compatibility/2006">
          <mc:Choice Requires="x14">
            <control shapeId="31883" r:id="rId42" name="Option Button 139">
              <controlPr defaultSize="0" autoFill="0" autoLine="0" autoPict="0">
                <anchor moveWithCells="1">
                  <from>
                    <xdr:col>6</xdr:col>
                    <xdr:colOff>219075</xdr:colOff>
                    <xdr:row>50</xdr:row>
                    <xdr:rowOff>57150</xdr:rowOff>
                  </from>
                  <to>
                    <xdr:col>6</xdr:col>
                    <xdr:colOff>533400</xdr:colOff>
                    <xdr:row>50</xdr:row>
                    <xdr:rowOff>295275</xdr:rowOff>
                  </to>
                </anchor>
              </controlPr>
            </control>
          </mc:Choice>
        </mc:AlternateContent>
        <mc:AlternateContent xmlns:mc="http://schemas.openxmlformats.org/markup-compatibility/2006">
          <mc:Choice Requires="x14">
            <control shapeId="31884" r:id="rId43" name="Option Button 140">
              <controlPr defaultSize="0" autoFill="0" autoLine="0" autoPict="0">
                <anchor moveWithCells="1">
                  <from>
                    <xdr:col>8</xdr:col>
                    <xdr:colOff>171450</xdr:colOff>
                    <xdr:row>50</xdr:row>
                    <xdr:rowOff>57150</xdr:rowOff>
                  </from>
                  <to>
                    <xdr:col>8</xdr:col>
                    <xdr:colOff>409575</xdr:colOff>
                    <xdr:row>50</xdr:row>
                    <xdr:rowOff>304800</xdr:rowOff>
                  </to>
                </anchor>
              </controlPr>
            </control>
          </mc:Choice>
        </mc:AlternateContent>
        <mc:AlternateContent xmlns:mc="http://schemas.openxmlformats.org/markup-compatibility/2006">
          <mc:Choice Requires="x14">
            <control shapeId="31885" r:id="rId44" name="Group Box 141">
              <controlPr defaultSize="0" autoFill="0" autoPict="0">
                <anchor moveWithCells="1">
                  <from>
                    <xdr:col>6</xdr:col>
                    <xdr:colOff>95250</xdr:colOff>
                    <xdr:row>50</xdr:row>
                    <xdr:rowOff>57150</xdr:rowOff>
                  </from>
                  <to>
                    <xdr:col>8</xdr:col>
                    <xdr:colOff>1219200</xdr:colOff>
                    <xdr:row>50</xdr:row>
                    <xdr:rowOff>342900</xdr:rowOff>
                  </to>
                </anchor>
              </controlPr>
            </control>
          </mc:Choice>
        </mc:AlternateContent>
        <mc:AlternateContent xmlns:mc="http://schemas.openxmlformats.org/markup-compatibility/2006">
          <mc:Choice Requires="x14">
            <control shapeId="31886" r:id="rId45" name="Option Button 142">
              <controlPr defaultSize="0" autoFill="0" autoLine="0" autoPict="0">
                <anchor moveWithCells="1">
                  <from>
                    <xdr:col>1</xdr:col>
                    <xdr:colOff>142875</xdr:colOff>
                    <xdr:row>60</xdr:row>
                    <xdr:rowOff>85725</xdr:rowOff>
                  </from>
                  <to>
                    <xdr:col>2</xdr:col>
                    <xdr:colOff>171450</xdr:colOff>
                    <xdr:row>60</xdr:row>
                    <xdr:rowOff>323850</xdr:rowOff>
                  </to>
                </anchor>
              </controlPr>
            </control>
          </mc:Choice>
        </mc:AlternateContent>
        <mc:AlternateContent xmlns:mc="http://schemas.openxmlformats.org/markup-compatibility/2006">
          <mc:Choice Requires="x14">
            <control shapeId="31887" r:id="rId46" name="Option Button 143">
              <controlPr defaultSize="0" autoFill="0" autoLine="0" autoPict="0">
                <anchor moveWithCells="1">
                  <from>
                    <xdr:col>3</xdr:col>
                    <xdr:colOff>133350</xdr:colOff>
                    <xdr:row>60</xdr:row>
                    <xdr:rowOff>85725</xdr:rowOff>
                  </from>
                  <to>
                    <xdr:col>4</xdr:col>
                    <xdr:colOff>133350</xdr:colOff>
                    <xdr:row>60</xdr:row>
                    <xdr:rowOff>323850</xdr:rowOff>
                  </to>
                </anchor>
              </controlPr>
            </control>
          </mc:Choice>
        </mc:AlternateContent>
        <mc:AlternateContent xmlns:mc="http://schemas.openxmlformats.org/markup-compatibility/2006">
          <mc:Choice Requires="x14">
            <control shapeId="31888" r:id="rId47" name="Option Button 144">
              <controlPr defaultSize="0" autoFill="0" autoLine="0" autoPict="0">
                <anchor moveWithCells="1">
                  <from>
                    <xdr:col>5</xdr:col>
                    <xdr:colOff>247650</xdr:colOff>
                    <xdr:row>60</xdr:row>
                    <xdr:rowOff>85725</xdr:rowOff>
                  </from>
                  <to>
                    <xdr:col>5</xdr:col>
                    <xdr:colOff>495300</xdr:colOff>
                    <xdr:row>60</xdr:row>
                    <xdr:rowOff>323850</xdr:rowOff>
                  </to>
                </anchor>
              </controlPr>
            </control>
          </mc:Choice>
        </mc:AlternateContent>
        <mc:AlternateContent xmlns:mc="http://schemas.openxmlformats.org/markup-compatibility/2006">
          <mc:Choice Requires="x14">
            <control shapeId="31889" r:id="rId48" name="Option Button 145">
              <controlPr defaultSize="0" autoFill="0" autoLine="0" autoPict="0">
                <anchor moveWithCells="1">
                  <from>
                    <xdr:col>6</xdr:col>
                    <xdr:colOff>228600</xdr:colOff>
                    <xdr:row>60</xdr:row>
                    <xdr:rowOff>85725</xdr:rowOff>
                  </from>
                  <to>
                    <xdr:col>6</xdr:col>
                    <xdr:colOff>476250</xdr:colOff>
                    <xdr:row>60</xdr:row>
                    <xdr:rowOff>323850</xdr:rowOff>
                  </to>
                </anchor>
              </controlPr>
            </control>
          </mc:Choice>
        </mc:AlternateContent>
        <mc:AlternateContent xmlns:mc="http://schemas.openxmlformats.org/markup-compatibility/2006">
          <mc:Choice Requires="x14">
            <control shapeId="31890" r:id="rId49" name="Option Button 146">
              <controlPr defaultSize="0" autoFill="0" autoLine="0" autoPict="0">
                <anchor moveWithCells="1">
                  <from>
                    <xdr:col>8</xdr:col>
                    <xdr:colOff>85725</xdr:colOff>
                    <xdr:row>60</xdr:row>
                    <xdr:rowOff>85725</xdr:rowOff>
                  </from>
                  <to>
                    <xdr:col>8</xdr:col>
                    <xdr:colOff>323850</xdr:colOff>
                    <xdr:row>60</xdr:row>
                    <xdr:rowOff>323850</xdr:rowOff>
                  </to>
                </anchor>
              </controlPr>
            </control>
          </mc:Choice>
        </mc:AlternateContent>
        <mc:AlternateContent xmlns:mc="http://schemas.openxmlformats.org/markup-compatibility/2006">
          <mc:Choice Requires="x14">
            <control shapeId="31892" r:id="rId50" name="Option Button 148">
              <controlPr defaultSize="0" autoFill="0" autoLine="0" autoPict="0">
                <anchor moveWithCells="1">
                  <from>
                    <xdr:col>6</xdr:col>
                    <xdr:colOff>438150</xdr:colOff>
                    <xdr:row>66</xdr:row>
                    <xdr:rowOff>76200</xdr:rowOff>
                  </from>
                  <to>
                    <xdr:col>6</xdr:col>
                    <xdr:colOff>685800</xdr:colOff>
                    <xdr:row>66</xdr:row>
                    <xdr:rowOff>323850</xdr:rowOff>
                  </to>
                </anchor>
              </controlPr>
            </control>
          </mc:Choice>
        </mc:AlternateContent>
        <mc:AlternateContent xmlns:mc="http://schemas.openxmlformats.org/markup-compatibility/2006">
          <mc:Choice Requires="x14">
            <control shapeId="31893" r:id="rId51" name="Option Button 149">
              <controlPr defaultSize="0" autoFill="0" autoLine="0" autoPict="0">
                <anchor moveWithCells="1">
                  <from>
                    <xdr:col>8</xdr:col>
                    <xdr:colOff>361950</xdr:colOff>
                    <xdr:row>66</xdr:row>
                    <xdr:rowOff>66675</xdr:rowOff>
                  </from>
                  <to>
                    <xdr:col>8</xdr:col>
                    <xdr:colOff>600075</xdr:colOff>
                    <xdr:row>66</xdr:row>
                    <xdr:rowOff>314325</xdr:rowOff>
                  </to>
                </anchor>
              </controlPr>
            </control>
          </mc:Choice>
        </mc:AlternateContent>
        <mc:AlternateContent xmlns:mc="http://schemas.openxmlformats.org/markup-compatibility/2006">
          <mc:Choice Requires="x14">
            <control shapeId="31894" r:id="rId52" name="Group Box 150">
              <controlPr defaultSize="0" autoFill="0" autoPict="0">
                <anchor moveWithCells="1">
                  <from>
                    <xdr:col>6</xdr:col>
                    <xdr:colOff>19050</xdr:colOff>
                    <xdr:row>66</xdr:row>
                    <xdr:rowOff>0</xdr:rowOff>
                  </from>
                  <to>
                    <xdr:col>9</xdr:col>
                    <xdr:colOff>1009650</xdr:colOff>
                    <xdr:row>66</xdr:row>
                    <xdr:rowOff>361950</xdr:rowOff>
                  </to>
                </anchor>
              </controlPr>
            </control>
          </mc:Choice>
        </mc:AlternateContent>
        <mc:AlternateContent xmlns:mc="http://schemas.openxmlformats.org/markup-compatibility/2006">
          <mc:Choice Requires="x14">
            <control shapeId="31899" r:id="rId53" name="Group Box 155">
              <controlPr defaultSize="0" autoFill="0" autoPict="0">
                <anchor moveWithCells="1">
                  <from>
                    <xdr:col>6</xdr:col>
                    <xdr:colOff>19050</xdr:colOff>
                    <xdr:row>67</xdr:row>
                    <xdr:rowOff>0</xdr:rowOff>
                  </from>
                  <to>
                    <xdr:col>9</xdr:col>
                    <xdr:colOff>1238250</xdr:colOff>
                    <xdr:row>67</xdr:row>
                    <xdr:rowOff>323850</xdr:rowOff>
                  </to>
                </anchor>
              </controlPr>
            </control>
          </mc:Choice>
        </mc:AlternateContent>
        <mc:AlternateContent xmlns:mc="http://schemas.openxmlformats.org/markup-compatibility/2006">
          <mc:Choice Requires="x14">
            <control shapeId="31902" r:id="rId54" name="Group Box 158">
              <controlPr defaultSize="0" autoFill="0" autoPict="0">
                <anchor moveWithCells="1">
                  <from>
                    <xdr:col>6</xdr:col>
                    <xdr:colOff>133350</xdr:colOff>
                    <xdr:row>67</xdr:row>
                    <xdr:rowOff>0</xdr:rowOff>
                  </from>
                  <to>
                    <xdr:col>9</xdr:col>
                    <xdr:colOff>1162050</xdr:colOff>
                    <xdr:row>67</xdr:row>
                    <xdr:rowOff>381000</xdr:rowOff>
                  </to>
                </anchor>
              </controlPr>
            </control>
          </mc:Choice>
        </mc:AlternateContent>
        <mc:AlternateContent xmlns:mc="http://schemas.openxmlformats.org/markup-compatibility/2006">
          <mc:Choice Requires="x14">
            <control shapeId="31907" r:id="rId55" name="Group Box 163">
              <controlPr defaultSize="0" autoFill="0" autoPict="0">
                <anchor moveWithCells="1">
                  <from>
                    <xdr:col>6</xdr:col>
                    <xdr:colOff>361950</xdr:colOff>
                    <xdr:row>67</xdr:row>
                    <xdr:rowOff>0</xdr:rowOff>
                  </from>
                  <to>
                    <xdr:col>9</xdr:col>
                    <xdr:colOff>57150</xdr:colOff>
                    <xdr:row>67</xdr:row>
                    <xdr:rowOff>295275</xdr:rowOff>
                  </to>
                </anchor>
              </controlPr>
            </control>
          </mc:Choice>
        </mc:AlternateContent>
        <mc:AlternateContent xmlns:mc="http://schemas.openxmlformats.org/markup-compatibility/2006">
          <mc:Choice Requires="x14">
            <control shapeId="31908" r:id="rId56" name="Group Box 164">
              <controlPr defaultSize="0" autoFill="0" autoPict="0">
                <anchor moveWithCells="1">
                  <from>
                    <xdr:col>6</xdr:col>
                    <xdr:colOff>57150</xdr:colOff>
                    <xdr:row>67</xdr:row>
                    <xdr:rowOff>0</xdr:rowOff>
                  </from>
                  <to>
                    <xdr:col>9</xdr:col>
                    <xdr:colOff>1333500</xdr:colOff>
                    <xdr:row>68</xdr:row>
                    <xdr:rowOff>85725</xdr:rowOff>
                  </to>
                </anchor>
              </controlPr>
            </control>
          </mc:Choice>
        </mc:AlternateContent>
        <mc:AlternateContent xmlns:mc="http://schemas.openxmlformats.org/markup-compatibility/2006">
          <mc:Choice Requires="x14">
            <control shapeId="31912" r:id="rId57" name="Group Box 168">
              <controlPr defaultSize="0" autoFill="0" autoPict="0">
                <anchor moveWithCells="1">
                  <from>
                    <xdr:col>6</xdr:col>
                    <xdr:colOff>38100</xdr:colOff>
                    <xdr:row>67</xdr:row>
                    <xdr:rowOff>76200</xdr:rowOff>
                  </from>
                  <to>
                    <xdr:col>8</xdr:col>
                    <xdr:colOff>1209675</xdr:colOff>
                    <xdr:row>67</xdr:row>
                    <xdr:rowOff>438150</xdr:rowOff>
                  </to>
                </anchor>
              </controlPr>
            </control>
          </mc:Choice>
        </mc:AlternateContent>
        <mc:AlternateContent xmlns:mc="http://schemas.openxmlformats.org/markup-compatibility/2006">
          <mc:Choice Requires="x14">
            <control shapeId="31915" r:id="rId58" name="Group Box 171">
              <controlPr defaultSize="0" autoFill="0" autoPict="0">
                <anchor moveWithCells="1">
                  <from>
                    <xdr:col>6</xdr:col>
                    <xdr:colOff>95250</xdr:colOff>
                    <xdr:row>73</xdr:row>
                    <xdr:rowOff>19050</xdr:rowOff>
                  </from>
                  <to>
                    <xdr:col>9</xdr:col>
                    <xdr:colOff>752475</xdr:colOff>
                    <xdr:row>73</xdr:row>
                    <xdr:rowOff>361950</xdr:rowOff>
                  </to>
                </anchor>
              </controlPr>
            </control>
          </mc:Choice>
        </mc:AlternateContent>
        <mc:AlternateContent xmlns:mc="http://schemas.openxmlformats.org/markup-compatibility/2006">
          <mc:Choice Requires="x14">
            <control shapeId="31918" r:id="rId59" name="Group Box 174">
              <controlPr defaultSize="0" autoFill="0" autoPict="0">
                <anchor moveWithCells="1">
                  <from>
                    <xdr:col>6</xdr:col>
                    <xdr:colOff>114300</xdr:colOff>
                    <xdr:row>74</xdr:row>
                    <xdr:rowOff>0</xdr:rowOff>
                  </from>
                  <to>
                    <xdr:col>9</xdr:col>
                    <xdr:colOff>781050</xdr:colOff>
                    <xdr:row>74</xdr:row>
                    <xdr:rowOff>323850</xdr:rowOff>
                  </to>
                </anchor>
              </controlPr>
            </control>
          </mc:Choice>
        </mc:AlternateContent>
        <mc:AlternateContent xmlns:mc="http://schemas.openxmlformats.org/markup-compatibility/2006">
          <mc:Choice Requires="x14">
            <control shapeId="31919" r:id="rId60" name="Option Button 175">
              <controlPr defaultSize="0" autoFill="0" autoLine="0" autoPict="0">
                <anchor moveWithCells="1">
                  <from>
                    <xdr:col>6</xdr:col>
                    <xdr:colOff>581025</xdr:colOff>
                    <xdr:row>77</xdr:row>
                    <xdr:rowOff>85725</xdr:rowOff>
                  </from>
                  <to>
                    <xdr:col>6</xdr:col>
                    <xdr:colOff>847725</xdr:colOff>
                    <xdr:row>77</xdr:row>
                    <xdr:rowOff>323850</xdr:rowOff>
                  </to>
                </anchor>
              </controlPr>
            </control>
          </mc:Choice>
        </mc:AlternateContent>
        <mc:AlternateContent xmlns:mc="http://schemas.openxmlformats.org/markup-compatibility/2006">
          <mc:Choice Requires="x14">
            <control shapeId="31920" r:id="rId61" name="Option Button 176">
              <controlPr defaultSize="0" autoFill="0" autoLine="0" autoPict="0">
                <anchor moveWithCells="1">
                  <from>
                    <xdr:col>8</xdr:col>
                    <xdr:colOff>447675</xdr:colOff>
                    <xdr:row>77</xdr:row>
                    <xdr:rowOff>95250</xdr:rowOff>
                  </from>
                  <to>
                    <xdr:col>8</xdr:col>
                    <xdr:colOff>695325</xdr:colOff>
                    <xdr:row>77</xdr:row>
                    <xdr:rowOff>333375</xdr:rowOff>
                  </to>
                </anchor>
              </controlPr>
            </control>
          </mc:Choice>
        </mc:AlternateContent>
        <mc:AlternateContent xmlns:mc="http://schemas.openxmlformats.org/markup-compatibility/2006">
          <mc:Choice Requires="x14">
            <control shapeId="31921" r:id="rId62" name="Group Box 177">
              <controlPr defaultSize="0" autoFill="0" autoPict="0">
                <anchor moveWithCells="1">
                  <from>
                    <xdr:col>6</xdr:col>
                    <xdr:colOff>123825</xdr:colOff>
                    <xdr:row>77</xdr:row>
                    <xdr:rowOff>38100</xdr:rowOff>
                  </from>
                  <to>
                    <xdr:col>9</xdr:col>
                    <xdr:colOff>1047750</xdr:colOff>
                    <xdr:row>77</xdr:row>
                    <xdr:rowOff>400050</xdr:rowOff>
                  </to>
                </anchor>
              </controlPr>
            </control>
          </mc:Choice>
        </mc:AlternateContent>
        <mc:AlternateContent xmlns:mc="http://schemas.openxmlformats.org/markup-compatibility/2006">
          <mc:Choice Requires="x14">
            <control shapeId="31924" r:id="rId63" name="Group Box 180">
              <controlPr defaultSize="0" autoFill="0" autoPict="0">
                <anchor moveWithCells="1">
                  <from>
                    <xdr:col>6</xdr:col>
                    <xdr:colOff>133350</xdr:colOff>
                    <xdr:row>82</xdr:row>
                    <xdr:rowOff>0</xdr:rowOff>
                  </from>
                  <to>
                    <xdr:col>9</xdr:col>
                    <xdr:colOff>704850</xdr:colOff>
                    <xdr:row>83</xdr:row>
                    <xdr:rowOff>209550</xdr:rowOff>
                  </to>
                </anchor>
              </controlPr>
            </control>
          </mc:Choice>
        </mc:AlternateContent>
        <mc:AlternateContent xmlns:mc="http://schemas.openxmlformats.org/markup-compatibility/2006">
          <mc:Choice Requires="x14">
            <control shapeId="31927" r:id="rId64" name="Group Box 183">
              <controlPr defaultSize="0" autoFill="0" autoPict="0">
                <anchor moveWithCells="1">
                  <from>
                    <xdr:col>6</xdr:col>
                    <xdr:colOff>209550</xdr:colOff>
                    <xdr:row>82</xdr:row>
                    <xdr:rowOff>0</xdr:rowOff>
                  </from>
                  <to>
                    <xdr:col>9</xdr:col>
                    <xdr:colOff>962025</xdr:colOff>
                    <xdr:row>83</xdr:row>
                    <xdr:rowOff>171450</xdr:rowOff>
                  </to>
                </anchor>
              </controlPr>
            </control>
          </mc:Choice>
        </mc:AlternateContent>
        <mc:AlternateContent xmlns:mc="http://schemas.openxmlformats.org/markup-compatibility/2006">
          <mc:Choice Requires="x14">
            <control shapeId="31930" r:id="rId65" name="Group Box 186">
              <controlPr defaultSize="0" autoFill="0" autoPict="0">
                <anchor moveWithCells="1">
                  <from>
                    <xdr:col>6</xdr:col>
                    <xdr:colOff>219075</xdr:colOff>
                    <xdr:row>82</xdr:row>
                    <xdr:rowOff>0</xdr:rowOff>
                  </from>
                  <to>
                    <xdr:col>9</xdr:col>
                    <xdr:colOff>209550</xdr:colOff>
                    <xdr:row>83</xdr:row>
                    <xdr:rowOff>171450</xdr:rowOff>
                  </to>
                </anchor>
              </controlPr>
            </control>
          </mc:Choice>
        </mc:AlternateContent>
        <mc:AlternateContent xmlns:mc="http://schemas.openxmlformats.org/markup-compatibility/2006">
          <mc:Choice Requires="x14">
            <control shapeId="31931" r:id="rId66" name="Option Button 187">
              <controlPr defaultSize="0" autoFill="0" autoLine="0" autoPict="0">
                <anchor moveWithCells="1">
                  <from>
                    <xdr:col>6</xdr:col>
                    <xdr:colOff>228600</xdr:colOff>
                    <xdr:row>56</xdr:row>
                    <xdr:rowOff>114300</xdr:rowOff>
                  </from>
                  <to>
                    <xdr:col>6</xdr:col>
                    <xdr:colOff>476250</xdr:colOff>
                    <xdr:row>56</xdr:row>
                    <xdr:rowOff>361950</xdr:rowOff>
                  </to>
                </anchor>
              </controlPr>
            </control>
          </mc:Choice>
        </mc:AlternateContent>
        <mc:AlternateContent xmlns:mc="http://schemas.openxmlformats.org/markup-compatibility/2006">
          <mc:Choice Requires="x14">
            <control shapeId="31932" r:id="rId67" name="Option Button 188">
              <controlPr defaultSize="0" autoFill="0" autoLine="0" autoPict="0">
                <anchor moveWithCells="1">
                  <from>
                    <xdr:col>8</xdr:col>
                    <xdr:colOff>171450</xdr:colOff>
                    <xdr:row>56</xdr:row>
                    <xdr:rowOff>123825</xdr:rowOff>
                  </from>
                  <to>
                    <xdr:col>8</xdr:col>
                    <xdr:colOff>419100</xdr:colOff>
                    <xdr:row>56</xdr:row>
                    <xdr:rowOff>361950</xdr:rowOff>
                  </to>
                </anchor>
              </controlPr>
            </control>
          </mc:Choice>
        </mc:AlternateContent>
        <mc:AlternateContent xmlns:mc="http://schemas.openxmlformats.org/markup-compatibility/2006">
          <mc:Choice Requires="x14">
            <control shapeId="31933" r:id="rId68" name="Group Box 189">
              <controlPr defaultSize="0" autoFill="0" autoPict="0">
                <anchor moveWithCells="1">
                  <from>
                    <xdr:col>6</xdr:col>
                    <xdr:colOff>104775</xdr:colOff>
                    <xdr:row>56</xdr:row>
                    <xdr:rowOff>57150</xdr:rowOff>
                  </from>
                  <to>
                    <xdr:col>8</xdr:col>
                    <xdr:colOff>676275</xdr:colOff>
                    <xdr:row>56</xdr:row>
                    <xdr:rowOff>419100</xdr:rowOff>
                  </to>
                </anchor>
              </controlPr>
            </control>
          </mc:Choice>
        </mc:AlternateContent>
        <mc:AlternateContent xmlns:mc="http://schemas.openxmlformats.org/markup-compatibility/2006">
          <mc:Choice Requires="x14">
            <control shapeId="31934" r:id="rId69" name="Option Button 190">
              <controlPr defaultSize="0" autoFill="0" autoLine="0" autoPict="0">
                <anchor moveWithCells="1">
                  <from>
                    <xdr:col>6</xdr:col>
                    <xdr:colOff>104775</xdr:colOff>
                    <xdr:row>57</xdr:row>
                    <xdr:rowOff>114300</xdr:rowOff>
                  </from>
                  <to>
                    <xdr:col>6</xdr:col>
                    <xdr:colOff>352425</xdr:colOff>
                    <xdr:row>57</xdr:row>
                    <xdr:rowOff>361950</xdr:rowOff>
                  </to>
                </anchor>
              </controlPr>
            </control>
          </mc:Choice>
        </mc:AlternateContent>
        <mc:AlternateContent xmlns:mc="http://schemas.openxmlformats.org/markup-compatibility/2006">
          <mc:Choice Requires="x14">
            <control shapeId="31935" r:id="rId70" name="Option Button 191">
              <controlPr defaultSize="0" autoFill="0" autoLine="0" autoPict="0">
                <anchor moveWithCells="1">
                  <from>
                    <xdr:col>8</xdr:col>
                    <xdr:colOff>171450</xdr:colOff>
                    <xdr:row>57</xdr:row>
                    <xdr:rowOff>133350</xdr:rowOff>
                  </from>
                  <to>
                    <xdr:col>8</xdr:col>
                    <xdr:colOff>419100</xdr:colOff>
                    <xdr:row>57</xdr:row>
                    <xdr:rowOff>371475</xdr:rowOff>
                  </to>
                </anchor>
              </controlPr>
            </control>
          </mc:Choice>
        </mc:AlternateContent>
        <mc:AlternateContent xmlns:mc="http://schemas.openxmlformats.org/markup-compatibility/2006">
          <mc:Choice Requires="x14">
            <control shapeId="31936" r:id="rId71" name="Group Box 192">
              <controlPr defaultSize="0" autoFill="0" autoPict="0">
                <anchor moveWithCells="1">
                  <from>
                    <xdr:col>6</xdr:col>
                    <xdr:colOff>85725</xdr:colOff>
                    <xdr:row>57</xdr:row>
                    <xdr:rowOff>76200</xdr:rowOff>
                  </from>
                  <to>
                    <xdr:col>8</xdr:col>
                    <xdr:colOff>1152525</xdr:colOff>
                    <xdr:row>57</xdr:row>
                    <xdr:rowOff>419100</xdr:rowOff>
                  </to>
                </anchor>
              </controlPr>
            </control>
          </mc:Choice>
        </mc:AlternateContent>
        <mc:AlternateContent xmlns:mc="http://schemas.openxmlformats.org/markup-compatibility/2006">
          <mc:Choice Requires="x14">
            <control shapeId="31939" r:id="rId72" name="Group Box 195">
              <controlPr defaultSize="0" autoFill="0" autoPict="0">
                <anchor moveWithCells="1">
                  <from>
                    <xdr:col>6</xdr:col>
                    <xdr:colOff>285750</xdr:colOff>
                    <xdr:row>74</xdr:row>
                    <xdr:rowOff>66675</xdr:rowOff>
                  </from>
                  <to>
                    <xdr:col>9</xdr:col>
                    <xdr:colOff>47625</xdr:colOff>
                    <xdr:row>74</xdr:row>
                    <xdr:rowOff>361950</xdr:rowOff>
                  </to>
                </anchor>
              </controlPr>
            </control>
          </mc:Choice>
        </mc:AlternateContent>
        <mc:AlternateContent xmlns:mc="http://schemas.openxmlformats.org/markup-compatibility/2006">
          <mc:Choice Requires="x14">
            <control shapeId="31942" r:id="rId73" name="Group Box 198">
              <controlPr defaultSize="0" autoFill="0" autoPict="0">
                <anchor moveWithCells="1">
                  <from>
                    <xdr:col>6</xdr:col>
                    <xdr:colOff>209550</xdr:colOff>
                    <xdr:row>76</xdr:row>
                    <xdr:rowOff>0</xdr:rowOff>
                  </from>
                  <to>
                    <xdr:col>8</xdr:col>
                    <xdr:colOff>1057275</xdr:colOff>
                    <xdr:row>76</xdr:row>
                    <xdr:rowOff>314325</xdr:rowOff>
                  </to>
                </anchor>
              </controlPr>
            </control>
          </mc:Choice>
        </mc:AlternateContent>
        <mc:AlternateContent xmlns:mc="http://schemas.openxmlformats.org/markup-compatibility/2006">
          <mc:Choice Requires="x14">
            <control shapeId="31944" r:id="rId74" name="Option Button 200">
              <controlPr defaultSize="0" autoFill="0" autoLine="0" autoPict="0">
                <anchor moveWithCells="1">
                  <from>
                    <xdr:col>8</xdr:col>
                    <xdr:colOff>133350</xdr:colOff>
                    <xdr:row>12</xdr:row>
                    <xdr:rowOff>57150</xdr:rowOff>
                  </from>
                  <to>
                    <xdr:col>8</xdr:col>
                    <xdr:colOff>371475</xdr:colOff>
                    <xdr:row>12</xdr:row>
                    <xdr:rowOff>295275</xdr:rowOff>
                  </to>
                </anchor>
              </controlPr>
            </control>
          </mc:Choice>
        </mc:AlternateContent>
        <mc:AlternateContent xmlns:mc="http://schemas.openxmlformats.org/markup-compatibility/2006">
          <mc:Choice Requires="x14">
            <control shapeId="31949" r:id="rId75" name="Group Box 205">
              <controlPr defaultSize="0" autoFill="0" autoPict="0">
                <anchor moveWithCells="1">
                  <from>
                    <xdr:col>4</xdr:col>
                    <xdr:colOff>0</xdr:colOff>
                    <xdr:row>10</xdr:row>
                    <xdr:rowOff>38100</xdr:rowOff>
                  </from>
                  <to>
                    <xdr:col>6</xdr:col>
                    <xdr:colOff>857250</xdr:colOff>
                    <xdr:row>10</xdr:row>
                    <xdr:rowOff>209550</xdr:rowOff>
                  </to>
                </anchor>
              </controlPr>
            </control>
          </mc:Choice>
        </mc:AlternateContent>
        <mc:AlternateContent xmlns:mc="http://schemas.openxmlformats.org/markup-compatibility/2006">
          <mc:Choice Requires="x14">
            <control shapeId="31953" r:id="rId76" name="Group Box 209">
              <controlPr defaultSize="0" autoFill="0" autoPict="0">
                <anchor moveWithCells="1">
                  <from>
                    <xdr:col>4</xdr:col>
                    <xdr:colOff>0</xdr:colOff>
                    <xdr:row>12</xdr:row>
                    <xdr:rowOff>0</xdr:rowOff>
                  </from>
                  <to>
                    <xdr:col>6</xdr:col>
                    <xdr:colOff>857250</xdr:colOff>
                    <xdr:row>12</xdr:row>
                    <xdr:rowOff>171450</xdr:rowOff>
                  </to>
                </anchor>
              </controlPr>
            </control>
          </mc:Choice>
        </mc:AlternateContent>
        <mc:AlternateContent xmlns:mc="http://schemas.openxmlformats.org/markup-compatibility/2006">
          <mc:Choice Requires="x14">
            <control shapeId="31955" r:id="rId77" name="Group Box 211">
              <controlPr defaultSize="0" print="0" autoFill="0" autoPict="0">
                <anchor moveWithCells="1">
                  <from>
                    <xdr:col>6</xdr:col>
                    <xdr:colOff>19050</xdr:colOff>
                    <xdr:row>11</xdr:row>
                    <xdr:rowOff>28575</xdr:rowOff>
                  </from>
                  <to>
                    <xdr:col>9</xdr:col>
                    <xdr:colOff>1285875</xdr:colOff>
                    <xdr:row>12</xdr:row>
                    <xdr:rowOff>133350</xdr:rowOff>
                  </to>
                </anchor>
              </controlPr>
            </control>
          </mc:Choice>
        </mc:AlternateContent>
        <mc:AlternateContent xmlns:mc="http://schemas.openxmlformats.org/markup-compatibility/2006">
          <mc:Choice Requires="x14">
            <control shapeId="31969" r:id="rId78" name="Option Button 225">
              <controlPr defaultSize="0" autoFill="0" autoLine="0" autoPict="0">
                <anchor moveWithCells="1">
                  <from>
                    <xdr:col>6</xdr:col>
                    <xdr:colOff>95250</xdr:colOff>
                    <xdr:row>58</xdr:row>
                    <xdr:rowOff>104775</xdr:rowOff>
                  </from>
                  <to>
                    <xdr:col>6</xdr:col>
                    <xdr:colOff>342900</xdr:colOff>
                    <xdr:row>58</xdr:row>
                    <xdr:rowOff>352425</xdr:rowOff>
                  </to>
                </anchor>
              </controlPr>
            </control>
          </mc:Choice>
        </mc:AlternateContent>
        <mc:AlternateContent xmlns:mc="http://schemas.openxmlformats.org/markup-compatibility/2006">
          <mc:Choice Requires="x14">
            <control shapeId="31970" r:id="rId79" name="Option Button 226">
              <controlPr defaultSize="0" autoFill="0" autoLine="0" autoPict="0">
                <anchor moveWithCells="1">
                  <from>
                    <xdr:col>8</xdr:col>
                    <xdr:colOff>171450</xdr:colOff>
                    <xdr:row>58</xdr:row>
                    <xdr:rowOff>133350</xdr:rowOff>
                  </from>
                  <to>
                    <xdr:col>8</xdr:col>
                    <xdr:colOff>419100</xdr:colOff>
                    <xdr:row>58</xdr:row>
                    <xdr:rowOff>371475</xdr:rowOff>
                  </to>
                </anchor>
              </controlPr>
            </control>
          </mc:Choice>
        </mc:AlternateContent>
        <mc:AlternateContent xmlns:mc="http://schemas.openxmlformats.org/markup-compatibility/2006">
          <mc:Choice Requires="x14">
            <control shapeId="31971" r:id="rId80" name="Group Box 227">
              <controlPr defaultSize="0" autoFill="0" autoPict="0">
                <anchor moveWithCells="1">
                  <from>
                    <xdr:col>6</xdr:col>
                    <xdr:colOff>85725</xdr:colOff>
                    <xdr:row>58</xdr:row>
                    <xdr:rowOff>76200</xdr:rowOff>
                  </from>
                  <to>
                    <xdr:col>8</xdr:col>
                    <xdr:colOff>1152525</xdr:colOff>
                    <xdr:row>58</xdr:row>
                    <xdr:rowOff>419100</xdr:rowOff>
                  </to>
                </anchor>
              </controlPr>
            </control>
          </mc:Choice>
        </mc:AlternateContent>
        <mc:AlternateContent xmlns:mc="http://schemas.openxmlformats.org/markup-compatibility/2006">
          <mc:Choice Requires="x14">
            <control shapeId="31972" r:id="rId81" name="Option Button 228">
              <controlPr defaultSize="0" autoFill="0" autoLine="0" autoPict="0">
                <anchor moveWithCells="1">
                  <from>
                    <xdr:col>7</xdr:col>
                    <xdr:colOff>228600</xdr:colOff>
                    <xdr:row>60</xdr:row>
                    <xdr:rowOff>85725</xdr:rowOff>
                  </from>
                  <to>
                    <xdr:col>7</xdr:col>
                    <xdr:colOff>476250</xdr:colOff>
                    <xdr:row>60</xdr:row>
                    <xdr:rowOff>323850</xdr:rowOff>
                  </to>
                </anchor>
              </controlPr>
            </control>
          </mc:Choice>
        </mc:AlternateContent>
        <mc:AlternateContent xmlns:mc="http://schemas.openxmlformats.org/markup-compatibility/2006">
          <mc:Choice Requires="x14">
            <control shapeId="31975" r:id="rId82" name="Group Box 231">
              <controlPr defaultSize="0" autoFill="0" autoPict="0">
                <anchor moveWithCells="1">
                  <from>
                    <xdr:col>6</xdr:col>
                    <xdr:colOff>133350</xdr:colOff>
                    <xdr:row>61</xdr:row>
                    <xdr:rowOff>9525</xdr:rowOff>
                  </from>
                  <to>
                    <xdr:col>9</xdr:col>
                    <xdr:colOff>1162050</xdr:colOff>
                    <xdr:row>61</xdr:row>
                    <xdr:rowOff>390525</xdr:rowOff>
                  </to>
                </anchor>
              </controlPr>
            </control>
          </mc:Choice>
        </mc:AlternateContent>
        <mc:AlternateContent xmlns:mc="http://schemas.openxmlformats.org/markup-compatibility/2006">
          <mc:Choice Requires="x14">
            <control shapeId="31982" r:id="rId83" name="Option Button 238">
              <controlPr defaultSize="0" autoFill="0" autoLine="0" autoPict="0">
                <anchor moveWithCells="1">
                  <from>
                    <xdr:col>7</xdr:col>
                    <xdr:colOff>457200</xdr:colOff>
                    <xdr:row>44</xdr:row>
                    <xdr:rowOff>381000</xdr:rowOff>
                  </from>
                  <to>
                    <xdr:col>7</xdr:col>
                    <xdr:colOff>695325</xdr:colOff>
                    <xdr:row>45</xdr:row>
                    <xdr:rowOff>38100</xdr:rowOff>
                  </to>
                </anchor>
              </controlPr>
            </control>
          </mc:Choice>
        </mc:AlternateContent>
        <mc:AlternateContent xmlns:mc="http://schemas.openxmlformats.org/markup-compatibility/2006">
          <mc:Choice Requires="x14">
            <control shapeId="31983" r:id="rId84" name="Check Box 239">
              <controlPr defaultSize="0" autoFill="0" autoLine="0" autoPict="0">
                <anchor moveWithCells="1">
                  <from>
                    <xdr:col>6</xdr:col>
                    <xdr:colOff>19050</xdr:colOff>
                    <xdr:row>65</xdr:row>
                    <xdr:rowOff>0</xdr:rowOff>
                  </from>
                  <to>
                    <xdr:col>6</xdr:col>
                    <xdr:colOff>657225</xdr:colOff>
                    <xdr:row>65</xdr:row>
                    <xdr:rowOff>247650</xdr:rowOff>
                  </to>
                </anchor>
              </controlPr>
            </control>
          </mc:Choice>
        </mc:AlternateContent>
        <mc:AlternateContent xmlns:mc="http://schemas.openxmlformats.org/markup-compatibility/2006">
          <mc:Choice Requires="x14">
            <control shapeId="31984" r:id="rId85" name="Check Box 240">
              <controlPr defaultSize="0" autoFill="0" autoLine="0" autoPict="0">
                <anchor moveWithCells="1">
                  <from>
                    <xdr:col>6</xdr:col>
                    <xdr:colOff>19050</xdr:colOff>
                    <xdr:row>65</xdr:row>
                    <xdr:rowOff>142875</xdr:rowOff>
                  </from>
                  <to>
                    <xdr:col>7</xdr:col>
                    <xdr:colOff>1362075</xdr:colOff>
                    <xdr:row>66</xdr:row>
                    <xdr:rowOff>0</xdr:rowOff>
                  </to>
                </anchor>
              </controlPr>
            </control>
          </mc:Choice>
        </mc:AlternateContent>
        <mc:AlternateContent xmlns:mc="http://schemas.openxmlformats.org/markup-compatibility/2006">
          <mc:Choice Requires="x14">
            <control shapeId="31985" r:id="rId86" name="Check Box 241">
              <controlPr defaultSize="0" autoFill="0" autoLine="0" autoPict="0">
                <anchor moveWithCells="1">
                  <from>
                    <xdr:col>7</xdr:col>
                    <xdr:colOff>847725</xdr:colOff>
                    <xdr:row>65</xdr:row>
                    <xdr:rowOff>9525</xdr:rowOff>
                  </from>
                  <to>
                    <xdr:col>9</xdr:col>
                    <xdr:colOff>495300</xdr:colOff>
                    <xdr:row>65</xdr:row>
                    <xdr:rowOff>257175</xdr:rowOff>
                  </to>
                </anchor>
              </controlPr>
            </control>
          </mc:Choice>
        </mc:AlternateContent>
        <mc:AlternateContent xmlns:mc="http://schemas.openxmlformats.org/markup-compatibility/2006">
          <mc:Choice Requires="x14">
            <control shapeId="31986" r:id="rId87" name="Check Box 242">
              <controlPr defaultSize="0" autoFill="0" autoLine="0" autoPict="0">
                <anchor moveWithCells="1">
                  <from>
                    <xdr:col>6</xdr:col>
                    <xdr:colOff>695325</xdr:colOff>
                    <xdr:row>65</xdr:row>
                    <xdr:rowOff>0</xdr:rowOff>
                  </from>
                  <to>
                    <xdr:col>6</xdr:col>
                    <xdr:colOff>1352550</xdr:colOff>
                    <xdr:row>65</xdr:row>
                    <xdr:rowOff>247650</xdr:rowOff>
                  </to>
                </anchor>
              </controlPr>
            </control>
          </mc:Choice>
        </mc:AlternateContent>
        <mc:AlternateContent xmlns:mc="http://schemas.openxmlformats.org/markup-compatibility/2006">
          <mc:Choice Requires="x14">
            <control shapeId="31987" r:id="rId88" name="Check Box 243">
              <controlPr defaultSize="0" autoFill="0" autoLine="0" autoPict="0">
                <anchor moveWithCells="1">
                  <from>
                    <xdr:col>6</xdr:col>
                    <xdr:colOff>1400175</xdr:colOff>
                    <xdr:row>65</xdr:row>
                    <xdr:rowOff>0</xdr:rowOff>
                  </from>
                  <to>
                    <xdr:col>7</xdr:col>
                    <xdr:colOff>781050</xdr:colOff>
                    <xdr:row>65</xdr:row>
                    <xdr:rowOff>247650</xdr:rowOff>
                  </to>
                </anchor>
              </controlPr>
            </control>
          </mc:Choice>
        </mc:AlternateContent>
        <mc:AlternateContent xmlns:mc="http://schemas.openxmlformats.org/markup-compatibility/2006">
          <mc:Choice Requires="x14">
            <control shapeId="31988" r:id="rId89" name="Check Box 244">
              <controlPr defaultSize="0" autoFill="0" autoLine="0" autoPict="0">
                <anchor moveWithCells="1">
                  <from>
                    <xdr:col>8</xdr:col>
                    <xdr:colOff>19050</xdr:colOff>
                    <xdr:row>65</xdr:row>
                    <xdr:rowOff>161925</xdr:rowOff>
                  </from>
                  <to>
                    <xdr:col>8</xdr:col>
                    <xdr:colOff>781050</xdr:colOff>
                    <xdr:row>66</xdr:row>
                    <xdr:rowOff>9525</xdr:rowOff>
                  </to>
                </anchor>
              </controlPr>
            </control>
          </mc:Choice>
        </mc:AlternateContent>
        <mc:AlternateContent xmlns:mc="http://schemas.openxmlformats.org/markup-compatibility/2006">
          <mc:Choice Requires="x14">
            <control shapeId="31989" r:id="rId90" name="Check Box 245">
              <controlPr defaultSize="0" autoFill="0" autoLine="0" autoPict="0">
                <anchor moveWithCells="1">
                  <from>
                    <xdr:col>8</xdr:col>
                    <xdr:colOff>771525</xdr:colOff>
                    <xdr:row>65</xdr:row>
                    <xdr:rowOff>152400</xdr:rowOff>
                  </from>
                  <to>
                    <xdr:col>9</xdr:col>
                    <xdr:colOff>285750</xdr:colOff>
                    <xdr:row>66</xdr:row>
                    <xdr:rowOff>0</xdr:rowOff>
                  </to>
                </anchor>
              </controlPr>
            </control>
          </mc:Choice>
        </mc:AlternateContent>
        <mc:AlternateContent xmlns:mc="http://schemas.openxmlformats.org/markup-compatibility/2006">
          <mc:Choice Requires="x14">
            <control shapeId="31990" r:id="rId91" name="Check Box 246">
              <controlPr defaultSize="0" autoFill="0" autoLine="0" autoPict="0" altText="算定_x000a_（２４時間開局）_x000a_している">
                <anchor moveWithCells="1">
                  <from>
                    <xdr:col>3</xdr:col>
                    <xdr:colOff>257175</xdr:colOff>
                    <xdr:row>70</xdr:row>
                    <xdr:rowOff>619125</xdr:rowOff>
                  </from>
                  <to>
                    <xdr:col>4</xdr:col>
                    <xdr:colOff>323850</xdr:colOff>
                    <xdr:row>71</xdr:row>
                    <xdr:rowOff>342900</xdr:rowOff>
                  </to>
                </anchor>
              </controlPr>
            </control>
          </mc:Choice>
        </mc:AlternateContent>
        <mc:AlternateContent xmlns:mc="http://schemas.openxmlformats.org/markup-compatibility/2006">
          <mc:Choice Requires="x14">
            <control shapeId="31994" r:id="rId92" name="Group Box 250">
              <controlPr defaultSize="0" autoFill="0" autoPict="0">
                <anchor moveWithCells="1">
                  <from>
                    <xdr:col>6</xdr:col>
                    <xdr:colOff>123825</xdr:colOff>
                    <xdr:row>78</xdr:row>
                    <xdr:rowOff>38100</xdr:rowOff>
                  </from>
                  <to>
                    <xdr:col>9</xdr:col>
                    <xdr:colOff>1047750</xdr:colOff>
                    <xdr:row>78</xdr:row>
                    <xdr:rowOff>400050</xdr:rowOff>
                  </to>
                </anchor>
              </controlPr>
            </control>
          </mc:Choice>
        </mc:AlternateContent>
        <mc:AlternateContent xmlns:mc="http://schemas.openxmlformats.org/markup-compatibility/2006">
          <mc:Choice Requires="x14">
            <control shapeId="32007" r:id="rId93" name="Option Button 263">
              <controlPr defaultSize="0" autoFill="0" autoLine="0" autoPict="0">
                <anchor moveWithCells="1">
                  <from>
                    <xdr:col>9</xdr:col>
                    <xdr:colOff>304800</xdr:colOff>
                    <xdr:row>52</xdr:row>
                    <xdr:rowOff>200025</xdr:rowOff>
                  </from>
                  <to>
                    <xdr:col>9</xdr:col>
                    <xdr:colOff>552450</xdr:colOff>
                    <xdr:row>52</xdr:row>
                    <xdr:rowOff>447675</xdr:rowOff>
                  </to>
                </anchor>
              </controlPr>
            </control>
          </mc:Choice>
        </mc:AlternateContent>
        <mc:AlternateContent xmlns:mc="http://schemas.openxmlformats.org/markup-compatibility/2006">
          <mc:Choice Requires="x14">
            <control shapeId="32008" r:id="rId94" name="Option Button 264">
              <controlPr defaultSize="0" autoFill="0" autoLine="0" autoPict="0">
                <anchor moveWithCells="1">
                  <from>
                    <xdr:col>6</xdr:col>
                    <xdr:colOff>495300</xdr:colOff>
                    <xdr:row>72</xdr:row>
                    <xdr:rowOff>66675</xdr:rowOff>
                  </from>
                  <to>
                    <xdr:col>6</xdr:col>
                    <xdr:colOff>742950</xdr:colOff>
                    <xdr:row>72</xdr:row>
                    <xdr:rowOff>314325</xdr:rowOff>
                  </to>
                </anchor>
              </controlPr>
            </control>
          </mc:Choice>
        </mc:AlternateContent>
        <mc:AlternateContent xmlns:mc="http://schemas.openxmlformats.org/markup-compatibility/2006">
          <mc:Choice Requires="x14">
            <control shapeId="32009" r:id="rId95" name="Option Button 265">
              <controlPr defaultSize="0" autoFill="0" autoLine="0" autoPict="0">
                <anchor moveWithCells="1">
                  <from>
                    <xdr:col>8</xdr:col>
                    <xdr:colOff>476250</xdr:colOff>
                    <xdr:row>72</xdr:row>
                    <xdr:rowOff>66675</xdr:rowOff>
                  </from>
                  <to>
                    <xdr:col>8</xdr:col>
                    <xdr:colOff>714375</xdr:colOff>
                    <xdr:row>72</xdr:row>
                    <xdr:rowOff>314325</xdr:rowOff>
                  </to>
                </anchor>
              </controlPr>
            </control>
          </mc:Choice>
        </mc:AlternateContent>
        <mc:AlternateContent xmlns:mc="http://schemas.openxmlformats.org/markup-compatibility/2006">
          <mc:Choice Requires="x14">
            <control shapeId="32010" r:id="rId96" name="Group Box 266">
              <controlPr defaultSize="0" autoFill="0" autoPict="0">
                <anchor moveWithCells="1">
                  <from>
                    <xdr:col>6</xdr:col>
                    <xdr:colOff>95250</xdr:colOff>
                    <xdr:row>72</xdr:row>
                    <xdr:rowOff>19050</xdr:rowOff>
                  </from>
                  <to>
                    <xdr:col>9</xdr:col>
                    <xdr:colOff>752475</xdr:colOff>
                    <xdr:row>72</xdr:row>
                    <xdr:rowOff>361950</xdr:rowOff>
                  </to>
                </anchor>
              </controlPr>
            </control>
          </mc:Choice>
        </mc:AlternateContent>
        <mc:AlternateContent xmlns:mc="http://schemas.openxmlformats.org/markup-compatibility/2006">
          <mc:Choice Requires="x14">
            <control shapeId="32035" r:id="rId97" name="Group Box 291">
              <controlPr defaultSize="0" print="0" autoFill="0" autoPict="0">
                <anchor moveWithCells="1">
                  <from>
                    <xdr:col>6</xdr:col>
                    <xdr:colOff>19050</xdr:colOff>
                    <xdr:row>22</xdr:row>
                    <xdr:rowOff>0</xdr:rowOff>
                  </from>
                  <to>
                    <xdr:col>9</xdr:col>
                    <xdr:colOff>1285875</xdr:colOff>
                    <xdr:row>22</xdr:row>
                    <xdr:rowOff>323850</xdr:rowOff>
                  </to>
                </anchor>
              </controlPr>
            </control>
          </mc:Choice>
        </mc:AlternateContent>
        <mc:AlternateContent xmlns:mc="http://schemas.openxmlformats.org/markup-compatibility/2006">
          <mc:Choice Requires="x14">
            <control shapeId="32036" r:id="rId98" name="Group Box 292">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32037" r:id="rId99" name="Group Box 293">
              <controlPr defaultSize="0" print="0" autoFill="0" autoPict="0">
                <anchor moveWithCells="1">
                  <from>
                    <xdr:col>6</xdr:col>
                    <xdr:colOff>19050</xdr:colOff>
                    <xdr:row>12</xdr:row>
                    <xdr:rowOff>28575</xdr:rowOff>
                  </from>
                  <to>
                    <xdr:col>9</xdr:col>
                    <xdr:colOff>1285875</xdr:colOff>
                    <xdr:row>13</xdr:row>
                    <xdr:rowOff>0</xdr:rowOff>
                  </to>
                </anchor>
              </controlPr>
            </control>
          </mc:Choice>
        </mc:AlternateContent>
        <mc:AlternateContent xmlns:mc="http://schemas.openxmlformats.org/markup-compatibility/2006">
          <mc:Choice Requires="x14">
            <control shapeId="32038" r:id="rId100" name="Group Box 294">
              <controlPr defaultSize="0" print="0" autoFill="0" autoPict="0">
                <anchor moveWithCells="1">
                  <from>
                    <xdr:col>6</xdr:col>
                    <xdr:colOff>19050</xdr:colOff>
                    <xdr:row>22</xdr:row>
                    <xdr:rowOff>0</xdr:rowOff>
                  </from>
                  <to>
                    <xdr:col>9</xdr:col>
                    <xdr:colOff>1285875</xdr:colOff>
                    <xdr:row>22</xdr:row>
                    <xdr:rowOff>323850</xdr:rowOff>
                  </to>
                </anchor>
              </controlPr>
            </control>
          </mc:Choice>
        </mc:AlternateContent>
        <mc:AlternateContent xmlns:mc="http://schemas.openxmlformats.org/markup-compatibility/2006">
          <mc:Choice Requires="x14">
            <control shapeId="32039" r:id="rId101" name="Group Box 295">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32040" r:id="rId102" name="Group Box 296">
              <controlPr defaultSize="0" print="0" autoFill="0" autoPict="0">
                <anchor moveWithCells="1">
                  <from>
                    <xdr:col>6</xdr:col>
                    <xdr:colOff>19050</xdr:colOff>
                    <xdr:row>22</xdr:row>
                    <xdr:rowOff>0</xdr:rowOff>
                  </from>
                  <to>
                    <xdr:col>9</xdr:col>
                    <xdr:colOff>1285875</xdr:colOff>
                    <xdr:row>22</xdr:row>
                    <xdr:rowOff>323850</xdr:rowOff>
                  </to>
                </anchor>
              </controlPr>
            </control>
          </mc:Choice>
        </mc:AlternateContent>
        <mc:AlternateContent xmlns:mc="http://schemas.openxmlformats.org/markup-compatibility/2006">
          <mc:Choice Requires="x14">
            <control shapeId="32049" r:id="rId103" name="Group Box 305">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0" r:id="rId104" name="Group Box 306">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32051" r:id="rId105" name="Group Box 307">
              <controlPr defaultSize="0" print="0" autoFill="0" autoPict="0">
                <anchor moveWithCells="1">
                  <from>
                    <xdr:col>6</xdr:col>
                    <xdr:colOff>19050</xdr:colOff>
                    <xdr:row>12</xdr:row>
                    <xdr:rowOff>28575</xdr:rowOff>
                  </from>
                  <to>
                    <xdr:col>9</xdr:col>
                    <xdr:colOff>1285875</xdr:colOff>
                    <xdr:row>13</xdr:row>
                    <xdr:rowOff>0</xdr:rowOff>
                  </to>
                </anchor>
              </controlPr>
            </control>
          </mc:Choice>
        </mc:AlternateContent>
        <mc:AlternateContent xmlns:mc="http://schemas.openxmlformats.org/markup-compatibility/2006">
          <mc:Choice Requires="x14">
            <control shapeId="32052" r:id="rId106" name="Group Box 308">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3" r:id="rId107" name="Group Box 309">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4" r:id="rId108" name="Group Box 310">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055" r:id="rId109" name="Group Box 311">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32056" r:id="rId110" name="Group Box 312">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7" r:id="rId111" name="Group Box 313">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058" r:id="rId112" name="Group Box 314">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59" r:id="rId113" name="Group Box 315">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32060" r:id="rId114" name="Group Box 316">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61" r:id="rId115" name="Group Box 317">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62" r:id="rId116" name="Group Box 318">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063" r:id="rId117" name="Group Box 319">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32064" r:id="rId118" name="Group Box 320">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65" r:id="rId119" name="Group Box 321">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066" r:id="rId120" name="Group Box 322">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67" r:id="rId121" name="Group Box 323">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32068" r:id="rId122" name="Group Box 324">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69" r:id="rId123" name="Group Box 325">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70" r:id="rId124" name="Group Box 326">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071" r:id="rId125" name="Group Box 327">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32072" r:id="rId126" name="Group Box 328">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73" r:id="rId127" name="Group Box 329">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074" r:id="rId128" name="Group Box 330">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75" r:id="rId129" name="Group Box 331">
              <controlPr defaultSize="0" autoFill="0" autoPict="0">
                <anchor moveWithCells="1">
                  <from>
                    <xdr:col>4</xdr:col>
                    <xdr:colOff>0</xdr:colOff>
                    <xdr:row>13</xdr:row>
                    <xdr:rowOff>0</xdr:rowOff>
                  </from>
                  <to>
                    <xdr:col>6</xdr:col>
                    <xdr:colOff>857250</xdr:colOff>
                    <xdr:row>13</xdr:row>
                    <xdr:rowOff>171450</xdr:rowOff>
                  </to>
                </anchor>
              </controlPr>
            </control>
          </mc:Choice>
        </mc:AlternateContent>
        <mc:AlternateContent xmlns:mc="http://schemas.openxmlformats.org/markup-compatibility/2006">
          <mc:Choice Requires="x14">
            <control shapeId="32076" r:id="rId130" name="Group Box 332">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77" r:id="rId131" name="Group Box 333">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78" r:id="rId132" name="Group Box 334">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79" r:id="rId133" name="Group Box 335">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32080" r:id="rId134" name="Group Box 336">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81" r:id="rId135" name="Group Box 337">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82" r:id="rId136" name="Group Box 338">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083" r:id="rId137" name="Group Box 339">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32084" r:id="rId138" name="Group Box 340">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085" r:id="rId139" name="Group Box 341">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32086" r:id="rId140" name="Group Box 342">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32087" r:id="rId141" name="Group Box 343">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32088" r:id="rId142" name="Group Box 344">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32089" r:id="rId143" name="Group Box 345">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32090" r:id="rId144" name="Group Box 346">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32091" r:id="rId145" name="Group Box 347">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32092" r:id="rId146" name="Group Box 348">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32093" r:id="rId147" name="Group Box 349">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94" r:id="rId148" name="Group Box 350">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95" r:id="rId149" name="Group Box 351">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6" r:id="rId150" name="Group Box 352">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7" r:id="rId151" name="Group Box 353">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8" r:id="rId152" name="Group Box 354">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9" r:id="rId153" name="Group Box 355">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100" r:id="rId154" name="Group Box 356">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101" r:id="rId155" name="Group Box 357">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2" r:id="rId156" name="Group Box 358">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3" r:id="rId157" name="Group Box 359">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4" r:id="rId158" name="Group Box 360">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5" r:id="rId159" name="Group Box 361">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6" r:id="rId160" name="Group Box 362">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7" r:id="rId161" name="Group Box 363">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8" r:id="rId162" name="Group Box 364">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9" r:id="rId163" name="Group Box 365">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0" r:id="rId164" name="Group Box 366">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1" r:id="rId165" name="Group Box 367">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2" r:id="rId166" name="Group Box 368">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3" r:id="rId167" name="Group Box 369">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4" r:id="rId168" name="Group Box 370">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5" r:id="rId169" name="Group Box 371">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6" r:id="rId170" name="Group Box 372">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7" r:id="rId171" name="Group Box 373">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18" r:id="rId172" name="Group Box 374">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19" r:id="rId173" name="Group Box 375">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0" r:id="rId174" name="Group Box 376">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1" r:id="rId175" name="Group Box 377">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2" r:id="rId176" name="Group Box 378">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3" r:id="rId177" name="Group Box 379">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4" r:id="rId178" name="Group Box 380">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5" r:id="rId179" name="Group Box 381">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6" r:id="rId180" name="Group Box 382">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7" r:id="rId181" name="Group Box 383">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8" r:id="rId182" name="Group Box 384">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9" r:id="rId183" name="Group Box 385">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0" r:id="rId184" name="Group Box 386">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1" r:id="rId185" name="Group Box 387">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2" r:id="rId186" name="Group Box 388">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3" r:id="rId187" name="Group Box 389">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4" r:id="rId188" name="Group Box 390">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5" r:id="rId189" name="Group Box 391">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6" r:id="rId190" name="Group Box 392">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7" r:id="rId191" name="Group Box 393">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8" r:id="rId192" name="Group Box 394">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9" r:id="rId193" name="Group Box 395">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40" r:id="rId194" name="Group Box 396">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41" r:id="rId195" name="Group Box 397">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2" r:id="rId196" name="Group Box 398">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3" r:id="rId197" name="Group Box 399">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4" r:id="rId198" name="Group Box 400">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5" r:id="rId199" name="Group Box 401">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6" r:id="rId200" name="Group Box 402">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7" r:id="rId201" name="Group Box 403">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8" r:id="rId202" name="Group Box 404">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9" r:id="rId203" name="Group Box 405">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0" r:id="rId204" name="Group Box 406">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1" r:id="rId205" name="Group Box 407">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2" r:id="rId206" name="Group Box 408">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3" r:id="rId207" name="Group Box 409">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4" r:id="rId208" name="Group Box 410">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5" r:id="rId209" name="Group Box 411">
              <controlPr defaultSize="0" autoFill="0" autoPict="0">
                <anchor moveWithCells="1">
                  <from>
                    <xdr:col>8</xdr:col>
                    <xdr:colOff>0</xdr:colOff>
                    <xdr:row>10</xdr:row>
                    <xdr:rowOff>0</xdr:rowOff>
                  </from>
                  <to>
                    <xdr:col>9</xdr:col>
                    <xdr:colOff>1333500</xdr:colOff>
                    <xdr:row>11</xdr:row>
                    <xdr:rowOff>47625</xdr:rowOff>
                  </to>
                </anchor>
              </controlPr>
            </control>
          </mc:Choice>
        </mc:AlternateContent>
        <mc:AlternateContent xmlns:mc="http://schemas.openxmlformats.org/markup-compatibility/2006">
          <mc:Choice Requires="x14">
            <control shapeId="32157" r:id="rId210" name="Option Button 413">
              <controlPr defaultSize="0" autoFill="0" autoLine="0" autoPict="0">
                <anchor moveWithCells="1">
                  <from>
                    <xdr:col>9</xdr:col>
                    <xdr:colOff>666750</xdr:colOff>
                    <xdr:row>7</xdr:row>
                    <xdr:rowOff>38100</xdr:rowOff>
                  </from>
                  <to>
                    <xdr:col>9</xdr:col>
                    <xdr:colOff>933450</xdr:colOff>
                    <xdr:row>7</xdr:row>
                    <xdr:rowOff>276225</xdr:rowOff>
                  </to>
                </anchor>
              </controlPr>
            </control>
          </mc:Choice>
        </mc:AlternateContent>
        <mc:AlternateContent xmlns:mc="http://schemas.openxmlformats.org/markup-compatibility/2006">
          <mc:Choice Requires="x14">
            <control shapeId="32159" r:id="rId211" name="Option Button 415">
              <controlPr defaultSize="0" autoFill="0" autoLine="0" autoPict="0">
                <anchor moveWithCells="1">
                  <from>
                    <xdr:col>6</xdr:col>
                    <xdr:colOff>123825</xdr:colOff>
                    <xdr:row>45</xdr:row>
                    <xdr:rowOff>171450</xdr:rowOff>
                  </from>
                  <to>
                    <xdr:col>6</xdr:col>
                    <xdr:colOff>361950</xdr:colOff>
                    <xdr:row>45</xdr:row>
                    <xdr:rowOff>419100</xdr:rowOff>
                  </to>
                </anchor>
              </controlPr>
            </control>
          </mc:Choice>
        </mc:AlternateContent>
        <mc:AlternateContent xmlns:mc="http://schemas.openxmlformats.org/markup-compatibility/2006">
          <mc:Choice Requires="x14">
            <control shapeId="32160" r:id="rId212" name="Option Button 416">
              <controlPr defaultSize="0" autoFill="0" autoLine="0" autoPict="0">
                <anchor moveWithCells="1">
                  <from>
                    <xdr:col>6</xdr:col>
                    <xdr:colOff>866775</xdr:colOff>
                    <xdr:row>45</xdr:row>
                    <xdr:rowOff>133350</xdr:rowOff>
                  </from>
                  <to>
                    <xdr:col>6</xdr:col>
                    <xdr:colOff>1104900</xdr:colOff>
                    <xdr:row>45</xdr:row>
                    <xdr:rowOff>381000</xdr:rowOff>
                  </to>
                </anchor>
              </controlPr>
            </control>
          </mc:Choice>
        </mc:AlternateContent>
        <mc:AlternateContent xmlns:mc="http://schemas.openxmlformats.org/markup-compatibility/2006">
          <mc:Choice Requires="x14">
            <control shapeId="32172" r:id="rId213" name="Option Button 428">
              <controlPr defaultSize="0" autoFill="0" autoLine="0" autoPict="0">
                <anchor moveWithCells="1">
                  <from>
                    <xdr:col>9</xdr:col>
                    <xdr:colOff>142875</xdr:colOff>
                    <xdr:row>45</xdr:row>
                    <xdr:rowOff>152400</xdr:rowOff>
                  </from>
                  <to>
                    <xdr:col>9</xdr:col>
                    <xdr:colOff>381000</xdr:colOff>
                    <xdr:row>45</xdr:row>
                    <xdr:rowOff>400050</xdr:rowOff>
                  </to>
                </anchor>
              </controlPr>
            </control>
          </mc:Choice>
        </mc:AlternateContent>
        <mc:AlternateContent xmlns:mc="http://schemas.openxmlformats.org/markup-compatibility/2006">
          <mc:Choice Requires="x14">
            <control shapeId="32173" r:id="rId214" name="Option Button 429">
              <controlPr defaultSize="0" autoFill="0" autoLine="0" autoPict="0">
                <anchor moveWithCells="1">
                  <from>
                    <xdr:col>9</xdr:col>
                    <xdr:colOff>733425</xdr:colOff>
                    <xdr:row>45</xdr:row>
                    <xdr:rowOff>161925</xdr:rowOff>
                  </from>
                  <to>
                    <xdr:col>9</xdr:col>
                    <xdr:colOff>971550</xdr:colOff>
                    <xdr:row>45</xdr:row>
                    <xdr:rowOff>409575</xdr:rowOff>
                  </to>
                </anchor>
              </controlPr>
            </control>
          </mc:Choice>
        </mc:AlternateContent>
        <mc:AlternateContent xmlns:mc="http://schemas.openxmlformats.org/markup-compatibility/2006">
          <mc:Choice Requires="x14">
            <control shapeId="32179" r:id="rId215" name="Group Box 435">
              <controlPr defaultSize="0" autoFill="0" autoPict="0">
                <anchor moveWithCells="1">
                  <from>
                    <xdr:col>8</xdr:col>
                    <xdr:colOff>1457325</xdr:colOff>
                    <xdr:row>3</xdr:row>
                    <xdr:rowOff>200025</xdr:rowOff>
                  </from>
                  <to>
                    <xdr:col>10</xdr:col>
                    <xdr:colOff>9525</xdr:colOff>
                    <xdr:row>6</xdr:row>
                    <xdr:rowOff>104775</xdr:rowOff>
                  </to>
                </anchor>
              </controlPr>
            </control>
          </mc:Choice>
        </mc:AlternateContent>
        <mc:AlternateContent xmlns:mc="http://schemas.openxmlformats.org/markup-compatibility/2006">
          <mc:Choice Requires="x14">
            <control shapeId="32180" r:id="rId216" name="Group Box 436">
              <controlPr defaultSize="0" autoFill="0" autoPict="0">
                <anchor moveWithCells="1">
                  <from>
                    <xdr:col>3</xdr:col>
                    <xdr:colOff>152400</xdr:colOff>
                    <xdr:row>5</xdr:row>
                    <xdr:rowOff>228600</xdr:rowOff>
                  </from>
                  <to>
                    <xdr:col>8</xdr:col>
                    <xdr:colOff>0</xdr:colOff>
                    <xdr:row>7</xdr:row>
                    <xdr:rowOff>38100</xdr:rowOff>
                  </to>
                </anchor>
              </controlPr>
            </control>
          </mc:Choice>
        </mc:AlternateContent>
        <mc:AlternateContent xmlns:mc="http://schemas.openxmlformats.org/markup-compatibility/2006">
          <mc:Choice Requires="x14">
            <control shapeId="32181" r:id="rId217" name="Group Box 437">
              <controlPr defaultSize="0" autoFill="0" autoPict="0">
                <anchor moveWithCells="1">
                  <from>
                    <xdr:col>8</xdr:col>
                    <xdr:colOff>1419225</xdr:colOff>
                    <xdr:row>6</xdr:row>
                    <xdr:rowOff>209550</xdr:rowOff>
                  </from>
                  <to>
                    <xdr:col>10</xdr:col>
                    <xdr:colOff>85725</xdr:colOff>
                    <xdr:row>8</xdr:row>
                    <xdr:rowOff>47625</xdr:rowOff>
                  </to>
                </anchor>
              </controlPr>
            </control>
          </mc:Choice>
        </mc:AlternateContent>
        <mc:AlternateContent xmlns:mc="http://schemas.openxmlformats.org/markup-compatibility/2006">
          <mc:Choice Requires="x14">
            <control shapeId="32182" r:id="rId218" name="Group Box 438">
              <controlPr defaultSize="0" autoFill="0" autoPict="0">
                <anchor moveWithCells="1">
                  <from>
                    <xdr:col>2</xdr:col>
                    <xdr:colOff>923925</xdr:colOff>
                    <xdr:row>9</xdr:row>
                    <xdr:rowOff>152400</xdr:rowOff>
                  </from>
                  <to>
                    <xdr:col>8</xdr:col>
                    <xdr:colOff>0</xdr:colOff>
                    <xdr:row>12</xdr:row>
                    <xdr:rowOff>38100</xdr:rowOff>
                  </to>
                </anchor>
              </controlPr>
            </control>
          </mc:Choice>
        </mc:AlternateContent>
        <mc:AlternateContent xmlns:mc="http://schemas.openxmlformats.org/markup-compatibility/2006">
          <mc:Choice Requires="x14">
            <control shapeId="32183" r:id="rId219" name="Group Box 439">
              <controlPr defaultSize="0" autoFill="0" autoPict="0">
                <anchor moveWithCells="1">
                  <from>
                    <xdr:col>4</xdr:col>
                    <xdr:colOff>885825</xdr:colOff>
                    <xdr:row>29</xdr:row>
                    <xdr:rowOff>762000</xdr:rowOff>
                  </from>
                  <to>
                    <xdr:col>10</xdr:col>
                    <xdr:colOff>85725</xdr:colOff>
                    <xdr:row>32</xdr:row>
                    <xdr:rowOff>66675</xdr:rowOff>
                  </to>
                </anchor>
              </controlPr>
            </control>
          </mc:Choice>
        </mc:AlternateContent>
        <mc:AlternateContent xmlns:mc="http://schemas.openxmlformats.org/markup-compatibility/2006">
          <mc:Choice Requires="x14">
            <control shapeId="32184" r:id="rId220" name="Group Box 440">
              <controlPr defaultSize="0" autoFill="0" autoPict="0">
                <anchor moveWithCells="1">
                  <from>
                    <xdr:col>4</xdr:col>
                    <xdr:colOff>847725</xdr:colOff>
                    <xdr:row>32</xdr:row>
                    <xdr:rowOff>219075</xdr:rowOff>
                  </from>
                  <to>
                    <xdr:col>10</xdr:col>
                    <xdr:colOff>304800</xdr:colOff>
                    <xdr:row>34</xdr:row>
                    <xdr:rowOff>57150</xdr:rowOff>
                  </to>
                </anchor>
              </controlPr>
            </control>
          </mc:Choice>
        </mc:AlternateContent>
        <mc:AlternateContent xmlns:mc="http://schemas.openxmlformats.org/markup-compatibility/2006">
          <mc:Choice Requires="x14">
            <control shapeId="32185" r:id="rId221" name="Group Box 441">
              <controlPr defaultSize="0" autoFill="0" autoPict="0">
                <anchor moveWithCells="1">
                  <from>
                    <xdr:col>4</xdr:col>
                    <xdr:colOff>895350</xdr:colOff>
                    <xdr:row>34</xdr:row>
                    <xdr:rowOff>238125</xdr:rowOff>
                  </from>
                  <to>
                    <xdr:col>10</xdr:col>
                    <xdr:colOff>161925</xdr:colOff>
                    <xdr:row>36</xdr:row>
                    <xdr:rowOff>57150</xdr:rowOff>
                  </to>
                </anchor>
              </controlPr>
            </control>
          </mc:Choice>
        </mc:AlternateContent>
        <mc:AlternateContent xmlns:mc="http://schemas.openxmlformats.org/markup-compatibility/2006">
          <mc:Choice Requires="x14">
            <control shapeId="32186" r:id="rId222" name="Group Box 442">
              <controlPr defaultSize="0" autoFill="0" autoPict="0">
                <anchor moveWithCells="1">
                  <from>
                    <xdr:col>6</xdr:col>
                    <xdr:colOff>600075</xdr:colOff>
                    <xdr:row>36</xdr:row>
                    <xdr:rowOff>0</xdr:rowOff>
                  </from>
                  <to>
                    <xdr:col>9</xdr:col>
                    <xdr:colOff>1219200</xdr:colOff>
                    <xdr:row>37</xdr:row>
                    <xdr:rowOff>19050</xdr:rowOff>
                  </to>
                </anchor>
              </controlPr>
            </control>
          </mc:Choice>
        </mc:AlternateContent>
        <mc:AlternateContent xmlns:mc="http://schemas.openxmlformats.org/markup-compatibility/2006">
          <mc:Choice Requires="x14">
            <control shapeId="32187" r:id="rId223" name="Group Box 443">
              <controlPr defaultSize="0" autoFill="0" autoPict="0">
                <anchor moveWithCells="1">
                  <from>
                    <xdr:col>6</xdr:col>
                    <xdr:colOff>95250</xdr:colOff>
                    <xdr:row>45</xdr:row>
                    <xdr:rowOff>38100</xdr:rowOff>
                  </from>
                  <to>
                    <xdr:col>7</xdr:col>
                    <xdr:colOff>0</xdr:colOff>
                    <xdr:row>46</xdr:row>
                    <xdr:rowOff>28575</xdr:rowOff>
                  </to>
                </anchor>
              </controlPr>
            </control>
          </mc:Choice>
        </mc:AlternateContent>
        <mc:AlternateContent xmlns:mc="http://schemas.openxmlformats.org/markup-compatibility/2006">
          <mc:Choice Requires="x14">
            <control shapeId="32188" r:id="rId224" name="Group Box 444">
              <controlPr defaultSize="0" autoFill="0" autoPict="0">
                <anchor moveWithCells="1">
                  <from>
                    <xdr:col>9</xdr:col>
                    <xdr:colOff>38100</xdr:colOff>
                    <xdr:row>45</xdr:row>
                    <xdr:rowOff>57150</xdr:rowOff>
                  </from>
                  <to>
                    <xdr:col>9</xdr:col>
                    <xdr:colOff>1600200</xdr:colOff>
                    <xdr:row>45</xdr:row>
                    <xdr:rowOff>495300</xdr:rowOff>
                  </to>
                </anchor>
              </controlPr>
            </control>
          </mc:Choice>
        </mc:AlternateContent>
        <mc:AlternateContent xmlns:mc="http://schemas.openxmlformats.org/markup-compatibility/2006">
          <mc:Choice Requires="x14">
            <control shapeId="32189" r:id="rId225" name="Option Button 445">
              <controlPr defaultSize="0" autoFill="0" autoLine="0" autoPict="0">
                <anchor moveWithCells="1">
                  <from>
                    <xdr:col>6</xdr:col>
                    <xdr:colOff>1066800</xdr:colOff>
                    <xdr:row>61</xdr:row>
                    <xdr:rowOff>85725</xdr:rowOff>
                  </from>
                  <to>
                    <xdr:col>6</xdr:col>
                    <xdr:colOff>1314450</xdr:colOff>
                    <xdr:row>61</xdr:row>
                    <xdr:rowOff>323850</xdr:rowOff>
                  </to>
                </anchor>
              </controlPr>
            </control>
          </mc:Choice>
        </mc:AlternateContent>
        <mc:AlternateContent xmlns:mc="http://schemas.openxmlformats.org/markup-compatibility/2006">
          <mc:Choice Requires="x14">
            <control shapeId="32190" r:id="rId226" name="Option Button 446">
              <controlPr defaultSize="0" autoFill="0" autoLine="0" autoPict="0">
                <anchor moveWithCells="1">
                  <from>
                    <xdr:col>8</xdr:col>
                    <xdr:colOff>952500</xdr:colOff>
                    <xdr:row>61</xdr:row>
                    <xdr:rowOff>66675</xdr:rowOff>
                  </from>
                  <to>
                    <xdr:col>8</xdr:col>
                    <xdr:colOff>1200150</xdr:colOff>
                    <xdr:row>61</xdr:row>
                    <xdr:rowOff>304800</xdr:rowOff>
                  </to>
                </anchor>
              </controlPr>
            </control>
          </mc:Choice>
        </mc:AlternateContent>
        <mc:AlternateContent xmlns:mc="http://schemas.openxmlformats.org/markup-compatibility/2006">
          <mc:Choice Requires="x14">
            <control shapeId="32191" r:id="rId227" name="Option Button 447">
              <controlPr defaultSize="0" autoFill="0" autoLine="0" autoPict="0">
                <anchor moveWithCells="1">
                  <from>
                    <xdr:col>6</xdr:col>
                    <xdr:colOff>323850</xdr:colOff>
                    <xdr:row>67</xdr:row>
                    <xdr:rowOff>152400</xdr:rowOff>
                  </from>
                  <to>
                    <xdr:col>6</xdr:col>
                    <xdr:colOff>561975</xdr:colOff>
                    <xdr:row>67</xdr:row>
                    <xdr:rowOff>400050</xdr:rowOff>
                  </to>
                </anchor>
              </controlPr>
            </control>
          </mc:Choice>
        </mc:AlternateContent>
        <mc:AlternateContent xmlns:mc="http://schemas.openxmlformats.org/markup-compatibility/2006">
          <mc:Choice Requires="x14">
            <control shapeId="32192" r:id="rId228" name="Option Button 448">
              <controlPr defaultSize="0" autoFill="0" autoLine="0" autoPict="0">
                <anchor moveWithCells="1">
                  <from>
                    <xdr:col>7</xdr:col>
                    <xdr:colOff>342900</xdr:colOff>
                    <xdr:row>67</xdr:row>
                    <xdr:rowOff>161925</xdr:rowOff>
                  </from>
                  <to>
                    <xdr:col>7</xdr:col>
                    <xdr:colOff>581025</xdr:colOff>
                    <xdr:row>67</xdr:row>
                    <xdr:rowOff>409575</xdr:rowOff>
                  </to>
                </anchor>
              </controlPr>
            </control>
          </mc:Choice>
        </mc:AlternateContent>
        <mc:AlternateContent xmlns:mc="http://schemas.openxmlformats.org/markup-compatibility/2006">
          <mc:Choice Requires="x14">
            <control shapeId="32193" r:id="rId229" name="Option Button 449">
              <controlPr defaultSize="0" autoFill="0" autoLine="0" autoPict="0">
                <anchor moveWithCells="1">
                  <from>
                    <xdr:col>8</xdr:col>
                    <xdr:colOff>123825</xdr:colOff>
                    <xdr:row>67</xdr:row>
                    <xdr:rowOff>142875</xdr:rowOff>
                  </from>
                  <to>
                    <xdr:col>8</xdr:col>
                    <xdr:colOff>361950</xdr:colOff>
                    <xdr:row>67</xdr:row>
                    <xdr:rowOff>390525</xdr:rowOff>
                  </to>
                </anchor>
              </controlPr>
            </control>
          </mc:Choice>
        </mc:AlternateContent>
        <mc:AlternateContent xmlns:mc="http://schemas.openxmlformats.org/markup-compatibility/2006">
          <mc:Choice Requires="x14">
            <control shapeId="32194" r:id="rId230" name="Group Box 450">
              <controlPr defaultSize="0" autoFill="0" autoPict="0">
                <anchor moveWithCells="1">
                  <from>
                    <xdr:col>6</xdr:col>
                    <xdr:colOff>200025</xdr:colOff>
                    <xdr:row>67</xdr:row>
                    <xdr:rowOff>57150</xdr:rowOff>
                  </from>
                  <to>
                    <xdr:col>9</xdr:col>
                    <xdr:colOff>657225</xdr:colOff>
                    <xdr:row>67</xdr:row>
                    <xdr:rowOff>523875</xdr:rowOff>
                  </to>
                </anchor>
              </controlPr>
            </control>
          </mc:Choice>
        </mc:AlternateContent>
        <mc:AlternateContent xmlns:mc="http://schemas.openxmlformats.org/markup-compatibility/2006">
          <mc:Choice Requires="x14">
            <control shapeId="32195" r:id="rId231" name="Group Box 451">
              <controlPr defaultSize="0" autoFill="0" autoPict="0">
                <anchor moveWithCells="1">
                  <from>
                    <xdr:col>6</xdr:col>
                    <xdr:colOff>19050</xdr:colOff>
                    <xdr:row>71</xdr:row>
                    <xdr:rowOff>352425</xdr:rowOff>
                  </from>
                  <to>
                    <xdr:col>10</xdr:col>
                    <xdr:colOff>95250</xdr:colOff>
                    <xdr:row>72</xdr:row>
                    <xdr:rowOff>266700</xdr:rowOff>
                  </to>
                </anchor>
              </controlPr>
            </control>
          </mc:Choice>
        </mc:AlternateContent>
        <mc:AlternateContent xmlns:mc="http://schemas.openxmlformats.org/markup-compatibility/2006">
          <mc:Choice Requires="x14">
            <control shapeId="32196" r:id="rId232" name="Group Box 452">
              <controlPr defaultSize="0" autoFill="0" autoPict="0">
                <anchor moveWithCells="1">
                  <from>
                    <xdr:col>5</xdr:col>
                    <xdr:colOff>1457325</xdr:colOff>
                    <xdr:row>72</xdr:row>
                    <xdr:rowOff>323850</xdr:rowOff>
                  </from>
                  <to>
                    <xdr:col>10</xdr:col>
                    <xdr:colOff>85725</xdr:colOff>
                    <xdr:row>74</xdr:row>
                    <xdr:rowOff>57150</xdr:rowOff>
                  </to>
                </anchor>
              </controlPr>
            </control>
          </mc:Choice>
        </mc:AlternateContent>
        <mc:AlternateContent xmlns:mc="http://schemas.openxmlformats.org/markup-compatibility/2006">
          <mc:Choice Requires="x14">
            <control shapeId="32197" r:id="rId233" name="Option Button 453">
              <controlPr defaultSize="0" autoFill="0" autoLine="0" autoPict="0">
                <anchor moveWithCells="1">
                  <from>
                    <xdr:col>6</xdr:col>
                    <xdr:colOff>495300</xdr:colOff>
                    <xdr:row>73</xdr:row>
                    <xdr:rowOff>95250</xdr:rowOff>
                  </from>
                  <to>
                    <xdr:col>6</xdr:col>
                    <xdr:colOff>742950</xdr:colOff>
                    <xdr:row>73</xdr:row>
                    <xdr:rowOff>333375</xdr:rowOff>
                  </to>
                </anchor>
              </controlPr>
            </control>
          </mc:Choice>
        </mc:AlternateContent>
        <mc:AlternateContent xmlns:mc="http://schemas.openxmlformats.org/markup-compatibility/2006">
          <mc:Choice Requires="x14">
            <control shapeId="32198" r:id="rId234" name="Option Button 454">
              <controlPr defaultSize="0" autoFill="0" autoLine="0" autoPict="0">
                <anchor moveWithCells="1">
                  <from>
                    <xdr:col>8</xdr:col>
                    <xdr:colOff>466725</xdr:colOff>
                    <xdr:row>73</xdr:row>
                    <xdr:rowOff>76200</xdr:rowOff>
                  </from>
                  <to>
                    <xdr:col>8</xdr:col>
                    <xdr:colOff>714375</xdr:colOff>
                    <xdr:row>73</xdr:row>
                    <xdr:rowOff>314325</xdr:rowOff>
                  </to>
                </anchor>
              </controlPr>
            </control>
          </mc:Choice>
        </mc:AlternateContent>
        <mc:AlternateContent xmlns:mc="http://schemas.openxmlformats.org/markup-compatibility/2006">
          <mc:Choice Requires="x14">
            <control shapeId="32199" r:id="rId235" name="Group Box 455">
              <controlPr defaultSize="0" autoFill="0" autoPict="0">
                <anchor moveWithCells="1">
                  <from>
                    <xdr:col>5</xdr:col>
                    <xdr:colOff>1476375</xdr:colOff>
                    <xdr:row>73</xdr:row>
                    <xdr:rowOff>295275</xdr:rowOff>
                  </from>
                  <to>
                    <xdr:col>10</xdr:col>
                    <xdr:colOff>104775</xdr:colOff>
                    <xdr:row>75</xdr:row>
                    <xdr:rowOff>57150</xdr:rowOff>
                  </to>
                </anchor>
              </controlPr>
            </control>
          </mc:Choice>
        </mc:AlternateContent>
        <mc:AlternateContent xmlns:mc="http://schemas.openxmlformats.org/markup-compatibility/2006">
          <mc:Choice Requires="x14">
            <control shapeId="32200" r:id="rId236" name="Group Box 456">
              <controlPr defaultSize="0" autoFill="0" autoPict="0">
                <anchor moveWithCells="1">
                  <from>
                    <xdr:col>8</xdr:col>
                    <xdr:colOff>1381125</xdr:colOff>
                    <xdr:row>74</xdr:row>
                    <xdr:rowOff>0</xdr:rowOff>
                  </from>
                  <to>
                    <xdr:col>10</xdr:col>
                    <xdr:colOff>152400</xdr:colOff>
                    <xdr:row>76</xdr:row>
                    <xdr:rowOff>38100</xdr:rowOff>
                  </to>
                </anchor>
              </controlPr>
            </control>
          </mc:Choice>
        </mc:AlternateContent>
        <mc:AlternateContent xmlns:mc="http://schemas.openxmlformats.org/markup-compatibility/2006">
          <mc:Choice Requires="x14">
            <control shapeId="32201" r:id="rId237" name="Option Button 457">
              <controlPr defaultSize="0" autoFill="0" autoLine="0" autoPict="0">
                <anchor moveWithCells="1">
                  <from>
                    <xdr:col>6</xdr:col>
                    <xdr:colOff>590550</xdr:colOff>
                    <xdr:row>78</xdr:row>
                    <xdr:rowOff>123825</xdr:rowOff>
                  </from>
                  <to>
                    <xdr:col>6</xdr:col>
                    <xdr:colOff>790575</xdr:colOff>
                    <xdr:row>78</xdr:row>
                    <xdr:rowOff>352425</xdr:rowOff>
                  </to>
                </anchor>
              </controlPr>
            </control>
          </mc:Choice>
        </mc:AlternateContent>
        <mc:AlternateContent xmlns:mc="http://schemas.openxmlformats.org/markup-compatibility/2006">
          <mc:Choice Requires="x14">
            <control shapeId="32202" r:id="rId238" name="Option Button 458">
              <controlPr defaultSize="0" autoFill="0" autoLine="0" autoPict="0">
                <anchor moveWithCells="1">
                  <from>
                    <xdr:col>8</xdr:col>
                    <xdr:colOff>447675</xdr:colOff>
                    <xdr:row>78</xdr:row>
                    <xdr:rowOff>123825</xdr:rowOff>
                  </from>
                  <to>
                    <xdr:col>8</xdr:col>
                    <xdr:colOff>647700</xdr:colOff>
                    <xdr:row>78</xdr:row>
                    <xdr:rowOff>352425</xdr:rowOff>
                  </to>
                </anchor>
              </controlPr>
            </control>
          </mc:Choice>
        </mc:AlternateContent>
        <mc:AlternateContent xmlns:mc="http://schemas.openxmlformats.org/markup-compatibility/2006">
          <mc:Choice Requires="x14">
            <control shapeId="32203" r:id="rId239" name="Group Box 459">
              <controlPr defaultSize="0" autoFill="0" autoPict="0">
                <anchor moveWithCells="1">
                  <from>
                    <xdr:col>5</xdr:col>
                    <xdr:colOff>1466850</xdr:colOff>
                    <xdr:row>76</xdr:row>
                    <xdr:rowOff>333375</xdr:rowOff>
                  </from>
                  <to>
                    <xdr:col>10</xdr:col>
                    <xdr:colOff>19050</xdr:colOff>
                    <xdr:row>78</xdr:row>
                    <xdr:rowOff>28575</xdr:rowOff>
                  </to>
                </anchor>
              </controlPr>
            </control>
          </mc:Choice>
        </mc:AlternateContent>
        <mc:AlternateContent xmlns:mc="http://schemas.openxmlformats.org/markup-compatibility/2006">
          <mc:Choice Requires="x14">
            <control shapeId="32204" r:id="rId240" name="Group Box 460">
              <controlPr defaultSize="0" autoFill="0" autoPict="0">
                <anchor moveWithCells="1">
                  <from>
                    <xdr:col>5</xdr:col>
                    <xdr:colOff>1409700</xdr:colOff>
                    <xdr:row>77</xdr:row>
                    <xdr:rowOff>409575</xdr:rowOff>
                  </from>
                  <to>
                    <xdr:col>10</xdr:col>
                    <xdr:colOff>9525</xdr:colOff>
                    <xdr:row>79</xdr:row>
                    <xdr:rowOff>47625</xdr:rowOff>
                  </to>
                </anchor>
              </controlPr>
            </control>
          </mc:Choice>
        </mc:AlternateContent>
        <mc:AlternateContent xmlns:mc="http://schemas.openxmlformats.org/markup-compatibility/2006">
          <mc:Choice Requires="x14">
            <control shapeId="32206" r:id="rId241" name="Check Box 462">
              <controlPr defaultSize="0" autoFill="0" autoLine="0" autoPict="0" altText="">
                <anchor moveWithCells="1">
                  <from>
                    <xdr:col>8</xdr:col>
                    <xdr:colOff>514350</xdr:colOff>
                    <xdr:row>41</xdr:row>
                    <xdr:rowOff>9525</xdr:rowOff>
                  </from>
                  <to>
                    <xdr:col>9</xdr:col>
                    <xdr:colOff>1323975</xdr:colOff>
                    <xdr:row>41</xdr:row>
                    <xdr:rowOff>371475</xdr:rowOff>
                  </to>
                </anchor>
              </controlPr>
            </control>
          </mc:Choice>
        </mc:AlternateContent>
        <mc:AlternateContent xmlns:mc="http://schemas.openxmlformats.org/markup-compatibility/2006">
          <mc:Choice Requires="x14">
            <control shapeId="32212" r:id="rId242" name="Group Box 468">
              <controlPr defaultSize="0" autoFill="0" autoPict="0">
                <anchor moveWithCells="1">
                  <from>
                    <xdr:col>8</xdr:col>
                    <xdr:colOff>57150</xdr:colOff>
                    <xdr:row>45</xdr:row>
                    <xdr:rowOff>0</xdr:rowOff>
                  </from>
                  <to>
                    <xdr:col>9</xdr:col>
                    <xdr:colOff>1238250</xdr:colOff>
                    <xdr:row>45</xdr:row>
                    <xdr:rowOff>285750</xdr:rowOff>
                  </to>
                </anchor>
              </controlPr>
            </control>
          </mc:Choice>
        </mc:AlternateContent>
        <mc:AlternateContent xmlns:mc="http://schemas.openxmlformats.org/markup-compatibility/2006">
          <mc:Choice Requires="x14">
            <control shapeId="32215" r:id="rId243" name="Group Box 471">
              <controlPr defaultSize="0" autoFill="0" autoPict="0">
                <anchor moveWithCells="1">
                  <from>
                    <xdr:col>8</xdr:col>
                    <xdr:colOff>76200</xdr:colOff>
                    <xdr:row>45</xdr:row>
                    <xdr:rowOff>0</xdr:rowOff>
                  </from>
                  <to>
                    <xdr:col>9</xdr:col>
                    <xdr:colOff>1247775</xdr:colOff>
                    <xdr:row>45</xdr:row>
                    <xdr:rowOff>314325</xdr:rowOff>
                  </to>
                </anchor>
              </controlPr>
            </control>
          </mc:Choice>
        </mc:AlternateContent>
        <mc:AlternateContent xmlns:mc="http://schemas.openxmlformats.org/markup-compatibility/2006">
          <mc:Choice Requires="x14">
            <control shapeId="32218" r:id="rId244" name="Group Box 474">
              <controlPr defaultSize="0" autoFill="0" autoPict="0">
                <anchor moveWithCells="1">
                  <from>
                    <xdr:col>8</xdr:col>
                    <xdr:colOff>104775</xdr:colOff>
                    <xdr:row>45</xdr:row>
                    <xdr:rowOff>0</xdr:rowOff>
                  </from>
                  <to>
                    <xdr:col>9</xdr:col>
                    <xdr:colOff>1200150</xdr:colOff>
                    <xdr:row>45</xdr:row>
                    <xdr:rowOff>304800</xdr:rowOff>
                  </to>
                </anchor>
              </controlPr>
            </control>
          </mc:Choice>
        </mc:AlternateContent>
        <mc:AlternateContent xmlns:mc="http://schemas.openxmlformats.org/markup-compatibility/2006">
          <mc:Choice Requires="x14">
            <control shapeId="32221" r:id="rId245" name="Group Box 477">
              <controlPr defaultSize="0" autoFill="0" autoPict="0">
                <anchor moveWithCells="1">
                  <from>
                    <xdr:col>8</xdr:col>
                    <xdr:colOff>66675</xdr:colOff>
                    <xdr:row>45</xdr:row>
                    <xdr:rowOff>0</xdr:rowOff>
                  </from>
                  <to>
                    <xdr:col>9</xdr:col>
                    <xdr:colOff>1190625</xdr:colOff>
                    <xdr:row>45</xdr:row>
                    <xdr:rowOff>285750</xdr:rowOff>
                  </to>
                </anchor>
              </controlPr>
            </control>
          </mc:Choice>
        </mc:AlternateContent>
        <mc:AlternateContent xmlns:mc="http://schemas.openxmlformats.org/markup-compatibility/2006">
          <mc:Choice Requires="x14">
            <control shapeId="32224" r:id="rId246" name="Group Box 480">
              <controlPr defaultSize="0" autoFill="0" autoPict="0">
                <anchor moveWithCells="1">
                  <from>
                    <xdr:col>8</xdr:col>
                    <xdr:colOff>114300</xdr:colOff>
                    <xdr:row>45</xdr:row>
                    <xdr:rowOff>0</xdr:rowOff>
                  </from>
                  <to>
                    <xdr:col>9</xdr:col>
                    <xdr:colOff>1171575</xdr:colOff>
                    <xdr:row>45</xdr:row>
                    <xdr:rowOff>333375</xdr:rowOff>
                  </to>
                </anchor>
              </controlPr>
            </control>
          </mc:Choice>
        </mc:AlternateContent>
        <mc:AlternateContent xmlns:mc="http://schemas.openxmlformats.org/markup-compatibility/2006">
          <mc:Choice Requires="x14">
            <control shapeId="32229" r:id="rId247" name="Group Box 485">
              <controlPr defaultSize="0" autoFill="0" autoPict="0">
                <anchor moveWithCells="1">
                  <from>
                    <xdr:col>6</xdr:col>
                    <xdr:colOff>19050</xdr:colOff>
                    <xdr:row>67</xdr:row>
                    <xdr:rowOff>0</xdr:rowOff>
                  </from>
                  <to>
                    <xdr:col>9</xdr:col>
                    <xdr:colOff>1238250</xdr:colOff>
                    <xdr:row>67</xdr:row>
                    <xdr:rowOff>323850</xdr:rowOff>
                  </to>
                </anchor>
              </controlPr>
            </control>
          </mc:Choice>
        </mc:AlternateContent>
        <mc:AlternateContent xmlns:mc="http://schemas.openxmlformats.org/markup-compatibility/2006">
          <mc:Choice Requires="x14">
            <control shapeId="32232" r:id="rId248" name="Group Box 488">
              <controlPr defaultSize="0" autoFill="0" autoPict="0">
                <anchor moveWithCells="1">
                  <from>
                    <xdr:col>6</xdr:col>
                    <xdr:colOff>133350</xdr:colOff>
                    <xdr:row>67</xdr:row>
                    <xdr:rowOff>0</xdr:rowOff>
                  </from>
                  <to>
                    <xdr:col>9</xdr:col>
                    <xdr:colOff>1162050</xdr:colOff>
                    <xdr:row>67</xdr:row>
                    <xdr:rowOff>381000</xdr:rowOff>
                  </to>
                </anchor>
              </controlPr>
            </control>
          </mc:Choice>
        </mc:AlternateContent>
        <mc:AlternateContent xmlns:mc="http://schemas.openxmlformats.org/markup-compatibility/2006">
          <mc:Choice Requires="x14">
            <control shapeId="32235" r:id="rId249" name="Group Box 491">
              <controlPr defaultSize="0" autoFill="0" autoPict="0">
                <anchor moveWithCells="1">
                  <from>
                    <xdr:col>6</xdr:col>
                    <xdr:colOff>361950</xdr:colOff>
                    <xdr:row>67</xdr:row>
                    <xdr:rowOff>0</xdr:rowOff>
                  </from>
                  <to>
                    <xdr:col>9</xdr:col>
                    <xdr:colOff>57150</xdr:colOff>
                    <xdr:row>67</xdr:row>
                    <xdr:rowOff>295275</xdr:rowOff>
                  </to>
                </anchor>
              </controlPr>
            </control>
          </mc:Choice>
        </mc:AlternateContent>
        <mc:AlternateContent xmlns:mc="http://schemas.openxmlformats.org/markup-compatibility/2006">
          <mc:Choice Requires="x14">
            <control shapeId="32237" r:id="rId250" name="Group Box 493">
              <controlPr defaultSize="0" autoFill="0" autoPict="0">
                <anchor moveWithCells="1">
                  <from>
                    <xdr:col>6</xdr:col>
                    <xdr:colOff>57150</xdr:colOff>
                    <xdr:row>67</xdr:row>
                    <xdr:rowOff>0</xdr:rowOff>
                  </from>
                  <to>
                    <xdr:col>9</xdr:col>
                    <xdr:colOff>1333500</xdr:colOff>
                    <xdr:row>68</xdr:row>
                    <xdr:rowOff>85725</xdr:rowOff>
                  </to>
                </anchor>
              </controlPr>
            </control>
          </mc:Choice>
        </mc:AlternateContent>
        <mc:AlternateContent xmlns:mc="http://schemas.openxmlformats.org/markup-compatibility/2006">
          <mc:Choice Requires="x14">
            <control shapeId="32243" r:id="rId251" name="Group Box 499">
              <controlPr defaultSize="0" autoFill="0" autoPict="0">
                <anchor moveWithCells="1">
                  <from>
                    <xdr:col>6</xdr:col>
                    <xdr:colOff>114300</xdr:colOff>
                    <xdr:row>73</xdr:row>
                    <xdr:rowOff>0</xdr:rowOff>
                  </from>
                  <to>
                    <xdr:col>9</xdr:col>
                    <xdr:colOff>781050</xdr:colOff>
                    <xdr:row>73</xdr:row>
                    <xdr:rowOff>323850</xdr:rowOff>
                  </to>
                </anchor>
              </controlPr>
            </control>
          </mc:Choice>
        </mc:AlternateContent>
        <mc:AlternateContent xmlns:mc="http://schemas.openxmlformats.org/markup-compatibility/2006">
          <mc:Choice Requires="x14">
            <control shapeId="32247" r:id="rId252" name="Option Button 503">
              <controlPr defaultSize="0" autoFill="0" autoLine="0" autoPict="0">
                <anchor moveWithCells="1">
                  <from>
                    <xdr:col>6</xdr:col>
                    <xdr:colOff>504825</xdr:colOff>
                    <xdr:row>75</xdr:row>
                    <xdr:rowOff>57150</xdr:rowOff>
                  </from>
                  <to>
                    <xdr:col>6</xdr:col>
                    <xdr:colOff>752475</xdr:colOff>
                    <xdr:row>75</xdr:row>
                    <xdr:rowOff>276225</xdr:rowOff>
                  </to>
                </anchor>
              </controlPr>
            </control>
          </mc:Choice>
        </mc:AlternateContent>
        <mc:AlternateContent xmlns:mc="http://schemas.openxmlformats.org/markup-compatibility/2006">
          <mc:Choice Requires="x14">
            <control shapeId="32248" r:id="rId253" name="Option Button 504">
              <controlPr defaultSize="0" autoFill="0" autoLine="0" autoPict="0">
                <anchor moveWithCells="1">
                  <from>
                    <xdr:col>8</xdr:col>
                    <xdr:colOff>466725</xdr:colOff>
                    <xdr:row>75</xdr:row>
                    <xdr:rowOff>57150</xdr:rowOff>
                  </from>
                  <to>
                    <xdr:col>8</xdr:col>
                    <xdr:colOff>666750</xdr:colOff>
                    <xdr:row>75</xdr:row>
                    <xdr:rowOff>285750</xdr:rowOff>
                  </to>
                </anchor>
              </controlPr>
            </control>
          </mc:Choice>
        </mc:AlternateContent>
        <mc:AlternateContent xmlns:mc="http://schemas.openxmlformats.org/markup-compatibility/2006">
          <mc:Choice Requires="x14">
            <control shapeId="32249" r:id="rId254" name="Group Box 505">
              <controlPr defaultSize="0" autoFill="0" autoPict="0">
                <anchor moveWithCells="1">
                  <from>
                    <xdr:col>6</xdr:col>
                    <xdr:colOff>209550</xdr:colOff>
                    <xdr:row>75</xdr:row>
                    <xdr:rowOff>9525</xdr:rowOff>
                  </from>
                  <to>
                    <xdr:col>8</xdr:col>
                    <xdr:colOff>1057275</xdr:colOff>
                    <xdr:row>76</xdr:row>
                    <xdr:rowOff>9525</xdr:rowOff>
                  </to>
                </anchor>
              </controlPr>
            </control>
          </mc:Choice>
        </mc:AlternateContent>
        <mc:AlternateContent xmlns:mc="http://schemas.openxmlformats.org/markup-compatibility/2006">
          <mc:Choice Requires="x14">
            <control shapeId="32252" r:id="rId255" name="Group Box 508">
              <controlPr defaultSize="0" autoFill="0" autoPict="0">
                <anchor moveWithCells="1">
                  <from>
                    <xdr:col>6</xdr:col>
                    <xdr:colOff>209550</xdr:colOff>
                    <xdr:row>79</xdr:row>
                    <xdr:rowOff>0</xdr:rowOff>
                  </from>
                  <to>
                    <xdr:col>9</xdr:col>
                    <xdr:colOff>962025</xdr:colOff>
                    <xdr:row>79</xdr:row>
                    <xdr:rowOff>342900</xdr:rowOff>
                  </to>
                </anchor>
              </controlPr>
            </control>
          </mc:Choice>
        </mc:AlternateContent>
        <mc:AlternateContent xmlns:mc="http://schemas.openxmlformats.org/markup-compatibility/2006">
          <mc:Choice Requires="x14">
            <control shapeId="32255" r:id="rId256" name="Group Box 511">
              <controlPr defaultSize="0" autoFill="0" autoPict="0">
                <anchor moveWithCells="1">
                  <from>
                    <xdr:col>6</xdr:col>
                    <xdr:colOff>219075</xdr:colOff>
                    <xdr:row>82</xdr:row>
                    <xdr:rowOff>0</xdr:rowOff>
                  </from>
                  <to>
                    <xdr:col>9</xdr:col>
                    <xdr:colOff>209550</xdr:colOff>
                    <xdr:row>83</xdr:row>
                    <xdr:rowOff>171450</xdr:rowOff>
                  </to>
                </anchor>
              </controlPr>
            </control>
          </mc:Choice>
        </mc:AlternateContent>
        <mc:AlternateContent xmlns:mc="http://schemas.openxmlformats.org/markup-compatibility/2006">
          <mc:Choice Requires="x14">
            <control shapeId="31956" r:id="rId257" name="Option Button 212">
              <controlPr defaultSize="0" autoFill="0" autoLine="0" autoPict="0">
                <anchor moveWithCells="1">
                  <from>
                    <xdr:col>5</xdr:col>
                    <xdr:colOff>28575</xdr:colOff>
                    <xdr:row>30</xdr:row>
                    <xdr:rowOff>228600</xdr:rowOff>
                  </from>
                  <to>
                    <xdr:col>5</xdr:col>
                    <xdr:colOff>276225</xdr:colOff>
                    <xdr:row>32</xdr:row>
                    <xdr:rowOff>9525</xdr:rowOff>
                  </to>
                </anchor>
              </controlPr>
            </control>
          </mc:Choice>
        </mc:AlternateContent>
        <mc:AlternateContent xmlns:mc="http://schemas.openxmlformats.org/markup-compatibility/2006">
          <mc:Choice Requires="x14">
            <control shapeId="31957" r:id="rId258" name="Option Button 213">
              <controlPr defaultSize="0" autoFill="0" autoLine="0" autoPict="0">
                <anchor moveWithCells="1">
                  <from>
                    <xdr:col>6</xdr:col>
                    <xdr:colOff>1085850</xdr:colOff>
                    <xdr:row>31</xdr:row>
                    <xdr:rowOff>38100</xdr:rowOff>
                  </from>
                  <to>
                    <xdr:col>6</xdr:col>
                    <xdr:colOff>1285875</xdr:colOff>
                    <xdr:row>31</xdr:row>
                    <xdr:rowOff>209550</xdr:rowOff>
                  </to>
                </anchor>
              </controlPr>
            </control>
          </mc:Choice>
        </mc:AlternateContent>
        <mc:AlternateContent xmlns:mc="http://schemas.openxmlformats.org/markup-compatibility/2006">
          <mc:Choice Requires="x14">
            <control shapeId="31958" r:id="rId259" name="Option Button 214">
              <controlPr defaultSize="0" autoFill="0" autoLine="0" autoPict="0">
                <anchor moveWithCells="1">
                  <from>
                    <xdr:col>5</xdr:col>
                    <xdr:colOff>1057275</xdr:colOff>
                    <xdr:row>30</xdr:row>
                    <xdr:rowOff>228600</xdr:rowOff>
                  </from>
                  <to>
                    <xdr:col>5</xdr:col>
                    <xdr:colOff>1304925</xdr:colOff>
                    <xdr:row>31</xdr:row>
                    <xdr:rowOff>228600</xdr:rowOff>
                  </to>
                </anchor>
              </controlPr>
            </control>
          </mc:Choice>
        </mc:AlternateContent>
        <mc:AlternateContent xmlns:mc="http://schemas.openxmlformats.org/markup-compatibility/2006">
          <mc:Choice Requires="x14">
            <control shapeId="32262" r:id="rId260" name="Option Button 518">
              <controlPr defaultSize="0" autoFill="0" autoLine="0" autoPict="0">
                <anchor moveWithCells="1">
                  <from>
                    <xdr:col>5</xdr:col>
                    <xdr:colOff>28575</xdr:colOff>
                    <xdr:row>32</xdr:row>
                    <xdr:rowOff>276225</xdr:rowOff>
                  </from>
                  <to>
                    <xdr:col>5</xdr:col>
                    <xdr:colOff>276225</xdr:colOff>
                    <xdr:row>34</xdr:row>
                    <xdr:rowOff>19050</xdr:rowOff>
                  </to>
                </anchor>
              </controlPr>
            </control>
          </mc:Choice>
        </mc:AlternateContent>
        <mc:AlternateContent xmlns:mc="http://schemas.openxmlformats.org/markup-compatibility/2006">
          <mc:Choice Requires="x14">
            <control shapeId="32263" r:id="rId261" name="Option Button 519">
              <controlPr defaultSize="0" autoFill="0" autoLine="0" autoPict="0">
                <anchor moveWithCells="1">
                  <from>
                    <xdr:col>6</xdr:col>
                    <xdr:colOff>1076325</xdr:colOff>
                    <xdr:row>33</xdr:row>
                    <xdr:rowOff>38100</xdr:rowOff>
                  </from>
                  <to>
                    <xdr:col>6</xdr:col>
                    <xdr:colOff>1285875</xdr:colOff>
                    <xdr:row>33</xdr:row>
                    <xdr:rowOff>219075</xdr:rowOff>
                  </to>
                </anchor>
              </controlPr>
            </control>
          </mc:Choice>
        </mc:AlternateContent>
        <mc:AlternateContent xmlns:mc="http://schemas.openxmlformats.org/markup-compatibility/2006">
          <mc:Choice Requires="x14">
            <control shapeId="32264" r:id="rId262" name="Option Button 520">
              <controlPr defaultSize="0" autoFill="0" autoLine="0" autoPict="0">
                <anchor moveWithCells="1">
                  <from>
                    <xdr:col>5</xdr:col>
                    <xdr:colOff>1047750</xdr:colOff>
                    <xdr:row>33</xdr:row>
                    <xdr:rowOff>0</xdr:rowOff>
                  </from>
                  <to>
                    <xdr:col>5</xdr:col>
                    <xdr:colOff>1295400</xdr:colOff>
                    <xdr:row>34</xdr:row>
                    <xdr:rowOff>19050</xdr:rowOff>
                  </to>
                </anchor>
              </controlPr>
            </control>
          </mc:Choice>
        </mc:AlternateContent>
        <mc:AlternateContent xmlns:mc="http://schemas.openxmlformats.org/markup-compatibility/2006">
          <mc:Choice Requires="x14">
            <control shapeId="32265" r:id="rId263" name="Option Button 521">
              <controlPr defaultSize="0" autoFill="0" autoLine="0" autoPict="0">
                <anchor moveWithCells="1">
                  <from>
                    <xdr:col>5</xdr:col>
                    <xdr:colOff>28575</xdr:colOff>
                    <xdr:row>34</xdr:row>
                    <xdr:rowOff>257175</xdr:rowOff>
                  </from>
                  <to>
                    <xdr:col>5</xdr:col>
                    <xdr:colOff>276225</xdr:colOff>
                    <xdr:row>36</xdr:row>
                    <xdr:rowOff>19050</xdr:rowOff>
                  </to>
                </anchor>
              </controlPr>
            </control>
          </mc:Choice>
        </mc:AlternateContent>
        <mc:AlternateContent xmlns:mc="http://schemas.openxmlformats.org/markup-compatibility/2006">
          <mc:Choice Requires="x14">
            <control shapeId="32266" r:id="rId264" name="Option Button 522">
              <controlPr defaultSize="0" autoFill="0" autoLine="0" autoPict="0">
                <anchor moveWithCells="1">
                  <from>
                    <xdr:col>6</xdr:col>
                    <xdr:colOff>1085850</xdr:colOff>
                    <xdr:row>35</xdr:row>
                    <xdr:rowOff>19050</xdr:rowOff>
                  </from>
                  <to>
                    <xdr:col>6</xdr:col>
                    <xdr:colOff>1295400</xdr:colOff>
                    <xdr:row>35</xdr:row>
                    <xdr:rowOff>190500</xdr:rowOff>
                  </to>
                </anchor>
              </controlPr>
            </control>
          </mc:Choice>
        </mc:AlternateContent>
        <mc:AlternateContent xmlns:mc="http://schemas.openxmlformats.org/markup-compatibility/2006">
          <mc:Choice Requires="x14">
            <control shapeId="32267" r:id="rId265" name="Option Button 523">
              <controlPr defaultSize="0" autoFill="0" autoLine="0" autoPict="0">
                <anchor moveWithCells="1">
                  <from>
                    <xdr:col>5</xdr:col>
                    <xdr:colOff>1047750</xdr:colOff>
                    <xdr:row>34</xdr:row>
                    <xdr:rowOff>266700</xdr:rowOff>
                  </from>
                  <to>
                    <xdr:col>5</xdr:col>
                    <xdr:colOff>1295400</xdr:colOff>
                    <xdr:row>36</xdr:row>
                    <xdr:rowOff>9525</xdr:rowOff>
                  </to>
                </anchor>
              </controlPr>
            </control>
          </mc:Choice>
        </mc:AlternateContent>
        <mc:AlternateContent xmlns:mc="http://schemas.openxmlformats.org/markup-compatibility/2006">
          <mc:Choice Requires="x14">
            <control shapeId="32269" r:id="rId266" name="Check Box 525">
              <controlPr defaultSize="0" autoFill="0" autoLine="0" autoPict="0">
                <anchor moveWithCells="1">
                  <from>
                    <xdr:col>9</xdr:col>
                    <xdr:colOff>409575</xdr:colOff>
                    <xdr:row>65</xdr:row>
                    <xdr:rowOff>161925</xdr:rowOff>
                  </from>
                  <to>
                    <xdr:col>9</xdr:col>
                    <xdr:colOff>1162050</xdr:colOff>
                    <xdr:row>66</xdr:row>
                    <xdr:rowOff>9525</xdr:rowOff>
                  </to>
                </anchor>
              </controlPr>
            </control>
          </mc:Choice>
        </mc:AlternateContent>
        <mc:AlternateContent xmlns:mc="http://schemas.openxmlformats.org/markup-compatibility/2006">
          <mc:Choice Requires="x14">
            <control shapeId="32281" r:id="rId267" name="Option Button 537">
              <controlPr defaultSize="0" autoFill="0" autoLine="0" autoPict="0">
                <anchor moveWithCells="1">
                  <from>
                    <xdr:col>5</xdr:col>
                    <xdr:colOff>895350</xdr:colOff>
                    <xdr:row>6</xdr:row>
                    <xdr:rowOff>28575</xdr:rowOff>
                  </from>
                  <to>
                    <xdr:col>6</xdr:col>
                    <xdr:colOff>114300</xdr:colOff>
                    <xdr:row>6</xdr:row>
                    <xdr:rowOff>276225</xdr:rowOff>
                  </to>
                </anchor>
              </controlPr>
            </control>
          </mc:Choice>
        </mc:AlternateContent>
        <mc:AlternateContent xmlns:mc="http://schemas.openxmlformats.org/markup-compatibility/2006">
          <mc:Choice Requires="x14">
            <control shapeId="32283" r:id="rId268" name="Option Button 539">
              <controlPr defaultSize="0" autoFill="0" autoLine="0" autoPict="0" altText="特別区">
                <anchor moveWithCells="1">
                  <from>
                    <xdr:col>3</xdr:col>
                    <xdr:colOff>19050</xdr:colOff>
                    <xdr:row>6</xdr:row>
                    <xdr:rowOff>19050</xdr:rowOff>
                  </from>
                  <to>
                    <xdr:col>4</xdr:col>
                    <xdr:colOff>581025</xdr:colOff>
                    <xdr:row>6</xdr:row>
                    <xdr:rowOff>266700</xdr:rowOff>
                  </to>
                </anchor>
              </controlPr>
            </control>
          </mc:Choice>
        </mc:AlternateContent>
        <mc:AlternateContent xmlns:mc="http://schemas.openxmlformats.org/markup-compatibility/2006">
          <mc:Choice Requires="x14">
            <control shapeId="32285" r:id="rId269" name="Option Button 541">
              <controlPr defaultSize="0" autoFill="0" autoLine="0" autoPict="0">
                <anchor moveWithCells="1">
                  <from>
                    <xdr:col>6</xdr:col>
                    <xdr:colOff>180975</xdr:colOff>
                    <xdr:row>6</xdr:row>
                    <xdr:rowOff>28575</xdr:rowOff>
                  </from>
                  <to>
                    <xdr:col>7</xdr:col>
                    <xdr:colOff>838200</xdr:colOff>
                    <xdr:row>6</xdr:row>
                    <xdr:rowOff>276225</xdr:rowOff>
                  </to>
                </anchor>
              </controlPr>
            </control>
          </mc:Choice>
        </mc:AlternateContent>
        <mc:AlternateContent xmlns:mc="http://schemas.openxmlformats.org/markup-compatibility/2006">
          <mc:Choice Requires="x14">
            <control shapeId="32289" r:id="rId270" name="Option Button 545">
              <controlPr defaultSize="0" autoFill="0" autoLine="0" autoPict="0">
                <anchor moveWithCells="1">
                  <from>
                    <xdr:col>7</xdr:col>
                    <xdr:colOff>590550</xdr:colOff>
                    <xdr:row>6</xdr:row>
                    <xdr:rowOff>28575</xdr:rowOff>
                  </from>
                  <to>
                    <xdr:col>7</xdr:col>
                    <xdr:colOff>1381125</xdr:colOff>
                    <xdr:row>6</xdr:row>
                    <xdr:rowOff>276225</xdr:rowOff>
                  </to>
                </anchor>
              </controlPr>
            </control>
          </mc:Choice>
        </mc:AlternateContent>
        <mc:AlternateContent xmlns:mc="http://schemas.openxmlformats.org/markup-compatibility/2006">
          <mc:Choice Requires="x14">
            <control shapeId="32290" r:id="rId271" name="Option Button 546">
              <controlPr defaultSize="0" autoFill="0" autoLine="0" autoPict="0" altText="政令指定都市">
                <anchor moveWithCells="1">
                  <from>
                    <xdr:col>4</xdr:col>
                    <xdr:colOff>590550</xdr:colOff>
                    <xdr:row>6</xdr:row>
                    <xdr:rowOff>19050</xdr:rowOff>
                  </from>
                  <to>
                    <xdr:col>5</xdr:col>
                    <xdr:colOff>866775</xdr:colOff>
                    <xdr:row>6</xdr:row>
                    <xdr:rowOff>276225</xdr:rowOff>
                  </to>
                </anchor>
              </controlPr>
            </control>
          </mc:Choice>
        </mc:AlternateContent>
        <mc:AlternateContent xmlns:mc="http://schemas.openxmlformats.org/markup-compatibility/2006">
          <mc:Choice Requires="x14">
            <control shapeId="32291" r:id="rId272" name="Check Box 547">
              <controlPr defaultSize="0" autoFill="0" autoLine="0" autoPict="0">
                <anchor moveWithCells="1">
                  <from>
                    <xdr:col>4</xdr:col>
                    <xdr:colOff>171450</xdr:colOff>
                    <xdr:row>10</xdr:row>
                    <xdr:rowOff>0</xdr:rowOff>
                  </from>
                  <to>
                    <xdr:col>4</xdr:col>
                    <xdr:colOff>476250</xdr:colOff>
                    <xdr:row>11</xdr:row>
                    <xdr:rowOff>9525</xdr:rowOff>
                  </to>
                </anchor>
              </controlPr>
            </control>
          </mc:Choice>
        </mc:AlternateContent>
        <mc:AlternateContent xmlns:mc="http://schemas.openxmlformats.org/markup-compatibility/2006">
          <mc:Choice Requires="x14">
            <control shapeId="32296" r:id="rId273" name="Option Button 552">
              <controlPr defaultSize="0" autoFill="0" autoLine="0" autoPict="0">
                <anchor moveWithCells="1">
                  <from>
                    <xdr:col>9</xdr:col>
                    <xdr:colOff>19050</xdr:colOff>
                    <xdr:row>4</xdr:row>
                    <xdr:rowOff>66675</xdr:rowOff>
                  </from>
                  <to>
                    <xdr:col>9</xdr:col>
                    <xdr:colOff>742950</xdr:colOff>
                    <xdr:row>5</xdr:row>
                    <xdr:rowOff>285750</xdr:rowOff>
                  </to>
                </anchor>
              </controlPr>
            </control>
          </mc:Choice>
        </mc:AlternateContent>
        <mc:AlternateContent xmlns:mc="http://schemas.openxmlformats.org/markup-compatibility/2006">
          <mc:Choice Requires="x14">
            <control shapeId="32297" r:id="rId274" name="Option Button 553">
              <controlPr defaultSize="0" autoFill="0" autoLine="0" autoPict="0">
                <anchor moveWithCells="1">
                  <from>
                    <xdr:col>6</xdr:col>
                    <xdr:colOff>133350</xdr:colOff>
                    <xdr:row>12</xdr:row>
                    <xdr:rowOff>57150</xdr:rowOff>
                  </from>
                  <to>
                    <xdr:col>6</xdr:col>
                    <xdr:colOff>371475</xdr:colOff>
                    <xdr:row>12</xdr:row>
                    <xdr:rowOff>295275</xdr:rowOff>
                  </to>
                </anchor>
              </controlPr>
            </control>
          </mc:Choice>
        </mc:AlternateContent>
        <mc:AlternateContent xmlns:mc="http://schemas.openxmlformats.org/markup-compatibility/2006">
          <mc:Choice Requires="x14">
            <control shapeId="32298" r:id="rId275" name="Option Button 554">
              <controlPr defaultSize="0" autoFill="0" autoLine="0" autoPict="0">
                <anchor moveWithCells="1">
                  <from>
                    <xdr:col>9</xdr:col>
                    <xdr:colOff>152400</xdr:colOff>
                    <xdr:row>7</xdr:row>
                    <xdr:rowOff>38100</xdr:rowOff>
                  </from>
                  <to>
                    <xdr:col>9</xdr:col>
                    <xdr:colOff>419100</xdr:colOff>
                    <xdr:row>7</xdr:row>
                    <xdr:rowOff>276225</xdr:rowOff>
                  </to>
                </anchor>
              </controlPr>
            </control>
          </mc:Choice>
        </mc:AlternateContent>
        <mc:AlternateContent xmlns:mc="http://schemas.openxmlformats.org/markup-compatibility/2006">
          <mc:Choice Requires="x14">
            <control shapeId="32301" r:id="rId276" name="Option Button 557">
              <controlPr defaultSize="0" autoFill="0" autoLine="0" autoPict="0">
                <anchor moveWithCells="1">
                  <from>
                    <xdr:col>1</xdr:col>
                    <xdr:colOff>38100</xdr:colOff>
                    <xdr:row>27</xdr:row>
                    <xdr:rowOff>57150</xdr:rowOff>
                  </from>
                  <to>
                    <xdr:col>2</xdr:col>
                    <xdr:colOff>66675</xdr:colOff>
                    <xdr:row>27</xdr:row>
                    <xdr:rowOff>304800</xdr:rowOff>
                  </to>
                </anchor>
              </controlPr>
            </control>
          </mc:Choice>
        </mc:AlternateContent>
        <mc:AlternateContent xmlns:mc="http://schemas.openxmlformats.org/markup-compatibility/2006">
          <mc:Choice Requires="x14">
            <control shapeId="32302" r:id="rId277" name="Check Box 558">
              <controlPr defaultSize="0" autoFill="0" autoLine="0" autoPict="0">
                <anchor moveWithCells="1">
                  <from>
                    <xdr:col>5</xdr:col>
                    <xdr:colOff>1466850</xdr:colOff>
                    <xdr:row>71</xdr:row>
                    <xdr:rowOff>28575</xdr:rowOff>
                  </from>
                  <to>
                    <xdr:col>6</xdr:col>
                    <xdr:colOff>323850</xdr:colOff>
                    <xdr:row>71</xdr:row>
                    <xdr:rowOff>361950</xdr:rowOff>
                  </to>
                </anchor>
              </controlPr>
            </control>
          </mc:Choice>
        </mc:AlternateContent>
        <mc:AlternateContent xmlns:mc="http://schemas.openxmlformats.org/markup-compatibility/2006">
          <mc:Choice Requires="x14">
            <control shapeId="32303" r:id="rId278" name="Check Box 559">
              <controlPr defaultSize="0" autoFill="0" autoLine="0" autoPict="0">
                <anchor moveWithCells="1">
                  <from>
                    <xdr:col>7</xdr:col>
                    <xdr:colOff>1476375</xdr:colOff>
                    <xdr:row>71</xdr:row>
                    <xdr:rowOff>57150</xdr:rowOff>
                  </from>
                  <to>
                    <xdr:col>8</xdr:col>
                    <xdr:colOff>304800</xdr:colOff>
                    <xdr:row>71</xdr:row>
                    <xdr:rowOff>342900</xdr:rowOff>
                  </to>
                </anchor>
              </controlPr>
            </control>
          </mc:Choice>
        </mc:AlternateContent>
        <mc:AlternateContent xmlns:mc="http://schemas.openxmlformats.org/markup-compatibility/2006">
          <mc:Choice Requires="x14">
            <control shapeId="32306" r:id="rId279" name="Check Box 562">
              <controlPr defaultSize="0" autoFill="0" autoLine="0" autoPict="0">
                <anchor moveWithCells="1">
                  <from>
                    <xdr:col>6</xdr:col>
                    <xdr:colOff>9525</xdr:colOff>
                    <xdr:row>51</xdr:row>
                    <xdr:rowOff>28575</xdr:rowOff>
                  </from>
                  <to>
                    <xdr:col>6</xdr:col>
                    <xdr:colOff>247650</xdr:colOff>
                    <xdr:row>51</xdr:row>
                    <xdr:rowOff>352425</xdr:rowOff>
                  </to>
                </anchor>
              </controlPr>
            </control>
          </mc:Choice>
        </mc:AlternateContent>
        <mc:AlternateContent xmlns:mc="http://schemas.openxmlformats.org/markup-compatibility/2006">
          <mc:Choice Requires="x14">
            <control shapeId="32307" r:id="rId280" name="Check Box 563">
              <controlPr defaultSize="0" autoFill="0" autoLine="0" autoPict="0">
                <anchor moveWithCells="1">
                  <from>
                    <xdr:col>7</xdr:col>
                    <xdr:colOff>0</xdr:colOff>
                    <xdr:row>51</xdr:row>
                    <xdr:rowOff>57150</xdr:rowOff>
                  </from>
                  <to>
                    <xdr:col>7</xdr:col>
                    <xdr:colOff>266700</xdr:colOff>
                    <xdr:row>51</xdr:row>
                    <xdr:rowOff>333375</xdr:rowOff>
                  </to>
                </anchor>
              </controlPr>
            </control>
          </mc:Choice>
        </mc:AlternateContent>
        <mc:AlternateContent xmlns:mc="http://schemas.openxmlformats.org/markup-compatibility/2006">
          <mc:Choice Requires="x14">
            <control shapeId="32308" r:id="rId281" name="Check Box 564">
              <controlPr defaultSize="0" autoFill="0" autoLine="0" autoPict="0">
                <anchor moveWithCells="1">
                  <from>
                    <xdr:col>8</xdr:col>
                    <xdr:colOff>9525</xdr:colOff>
                    <xdr:row>51</xdr:row>
                    <xdr:rowOff>47625</xdr:rowOff>
                  </from>
                  <to>
                    <xdr:col>8</xdr:col>
                    <xdr:colOff>247650</xdr:colOff>
                    <xdr:row>51</xdr:row>
                    <xdr:rowOff>352425</xdr:rowOff>
                  </to>
                </anchor>
              </controlPr>
            </control>
          </mc:Choice>
        </mc:AlternateContent>
        <mc:AlternateContent xmlns:mc="http://schemas.openxmlformats.org/markup-compatibility/2006">
          <mc:Choice Requires="x14">
            <control shapeId="32309" r:id="rId282" name="Check Box 565">
              <controlPr defaultSize="0" autoFill="0" autoLine="0" autoPict="0">
                <anchor moveWithCells="1">
                  <from>
                    <xdr:col>9</xdr:col>
                    <xdr:colOff>342900</xdr:colOff>
                    <xdr:row>51</xdr:row>
                    <xdr:rowOff>28575</xdr:rowOff>
                  </from>
                  <to>
                    <xdr:col>9</xdr:col>
                    <xdr:colOff>676275</xdr:colOff>
                    <xdr:row>51</xdr:row>
                    <xdr:rowOff>352425</xdr:rowOff>
                  </to>
                </anchor>
              </controlPr>
            </control>
          </mc:Choice>
        </mc:AlternateContent>
        <mc:AlternateContent xmlns:mc="http://schemas.openxmlformats.org/markup-compatibility/2006">
          <mc:Choice Requires="x14">
            <control shapeId="32325" r:id="rId283" name="Check Box 581">
              <controlPr defaultSize="0" autoFill="0" autoLine="0" autoPict="0">
                <anchor moveWithCells="1">
                  <from>
                    <xdr:col>5</xdr:col>
                    <xdr:colOff>476250</xdr:colOff>
                    <xdr:row>9</xdr:row>
                    <xdr:rowOff>200025</xdr:rowOff>
                  </from>
                  <to>
                    <xdr:col>5</xdr:col>
                    <xdr:colOff>781050</xdr:colOff>
                    <xdr:row>10</xdr:row>
                    <xdr:rowOff>238125</xdr:rowOff>
                  </to>
                </anchor>
              </controlPr>
            </control>
          </mc:Choice>
        </mc:AlternateContent>
        <mc:AlternateContent xmlns:mc="http://schemas.openxmlformats.org/markup-compatibility/2006">
          <mc:Choice Requires="x14">
            <control shapeId="32329" r:id="rId284" name="Group Box 585">
              <controlPr defaultSize="0" autoFill="0" autoPict="0">
                <anchor moveWithCells="1">
                  <from>
                    <xdr:col>3</xdr:col>
                    <xdr:colOff>0</xdr:colOff>
                    <xdr:row>12</xdr:row>
                    <xdr:rowOff>352425</xdr:rowOff>
                  </from>
                  <to>
                    <xdr:col>5</xdr:col>
                    <xdr:colOff>9525</xdr:colOff>
                    <xdr:row>14</xdr:row>
                    <xdr:rowOff>0</xdr:rowOff>
                  </to>
                </anchor>
              </controlPr>
            </control>
          </mc:Choice>
        </mc:AlternateContent>
        <mc:AlternateContent xmlns:mc="http://schemas.openxmlformats.org/markup-compatibility/2006">
          <mc:Choice Requires="x14">
            <control shapeId="32331" r:id="rId285" name="Group Box 587">
              <controlPr defaultSize="0" autoFill="0" autoPict="0">
                <anchor moveWithCells="1">
                  <from>
                    <xdr:col>3</xdr:col>
                    <xdr:colOff>0</xdr:colOff>
                    <xdr:row>13</xdr:row>
                    <xdr:rowOff>247650</xdr:rowOff>
                  </from>
                  <to>
                    <xdr:col>5</xdr:col>
                    <xdr:colOff>9525</xdr:colOff>
                    <xdr:row>15</xdr:row>
                    <xdr:rowOff>0</xdr:rowOff>
                  </to>
                </anchor>
              </controlPr>
            </control>
          </mc:Choice>
        </mc:AlternateContent>
        <mc:AlternateContent xmlns:mc="http://schemas.openxmlformats.org/markup-compatibility/2006">
          <mc:Choice Requires="x14">
            <control shapeId="32333" r:id="rId286" name="Group Box 589">
              <controlPr defaultSize="0" autoFill="0" autoPict="0">
                <anchor moveWithCells="1">
                  <from>
                    <xdr:col>3</xdr:col>
                    <xdr:colOff>0</xdr:colOff>
                    <xdr:row>15</xdr:row>
                    <xdr:rowOff>0</xdr:rowOff>
                  </from>
                  <to>
                    <xdr:col>5</xdr:col>
                    <xdr:colOff>0</xdr:colOff>
                    <xdr:row>16</xdr:row>
                    <xdr:rowOff>9525</xdr:rowOff>
                  </to>
                </anchor>
              </controlPr>
            </control>
          </mc:Choice>
        </mc:AlternateContent>
        <mc:AlternateContent xmlns:mc="http://schemas.openxmlformats.org/markup-compatibility/2006">
          <mc:Choice Requires="x14">
            <control shapeId="32335" r:id="rId287" name="Group Box 591">
              <controlPr defaultSize="0" autoFill="0" autoPict="0">
                <anchor moveWithCells="1">
                  <from>
                    <xdr:col>2</xdr:col>
                    <xdr:colOff>981075</xdr:colOff>
                    <xdr:row>16</xdr:row>
                    <xdr:rowOff>9525</xdr:rowOff>
                  </from>
                  <to>
                    <xdr:col>5</xdr:col>
                    <xdr:colOff>0</xdr:colOff>
                    <xdr:row>17</xdr:row>
                    <xdr:rowOff>0</xdr:rowOff>
                  </to>
                </anchor>
              </controlPr>
            </control>
          </mc:Choice>
        </mc:AlternateContent>
        <mc:AlternateContent xmlns:mc="http://schemas.openxmlformats.org/markup-compatibility/2006">
          <mc:Choice Requires="x14">
            <control shapeId="32337" r:id="rId288" name="Group Box 593">
              <controlPr defaultSize="0" autoFill="0" autoPict="0">
                <anchor moveWithCells="1">
                  <from>
                    <xdr:col>3</xdr:col>
                    <xdr:colOff>0</xdr:colOff>
                    <xdr:row>17</xdr:row>
                    <xdr:rowOff>0</xdr:rowOff>
                  </from>
                  <to>
                    <xdr:col>5</xdr:col>
                    <xdr:colOff>9525</xdr:colOff>
                    <xdr:row>18</xdr:row>
                    <xdr:rowOff>0</xdr:rowOff>
                  </to>
                </anchor>
              </controlPr>
            </control>
          </mc:Choice>
        </mc:AlternateContent>
        <mc:AlternateContent xmlns:mc="http://schemas.openxmlformats.org/markup-compatibility/2006">
          <mc:Choice Requires="x14">
            <control shapeId="32339" r:id="rId289" name="Group Box 595">
              <controlPr defaultSize="0" autoFill="0" autoPict="0">
                <anchor moveWithCells="1">
                  <from>
                    <xdr:col>3</xdr:col>
                    <xdr:colOff>0</xdr:colOff>
                    <xdr:row>17</xdr:row>
                    <xdr:rowOff>247650</xdr:rowOff>
                  </from>
                  <to>
                    <xdr:col>5</xdr:col>
                    <xdr:colOff>9525</xdr:colOff>
                    <xdr:row>19</xdr:row>
                    <xdr:rowOff>0</xdr:rowOff>
                  </to>
                </anchor>
              </controlPr>
            </control>
          </mc:Choice>
        </mc:AlternateContent>
        <mc:AlternateContent xmlns:mc="http://schemas.openxmlformats.org/markup-compatibility/2006">
          <mc:Choice Requires="x14">
            <control shapeId="32341" r:id="rId290" name="Group Box 597">
              <controlPr defaultSize="0" autoFill="0" autoPict="0">
                <anchor moveWithCells="1">
                  <from>
                    <xdr:col>3</xdr:col>
                    <xdr:colOff>0</xdr:colOff>
                    <xdr:row>19</xdr:row>
                    <xdr:rowOff>0</xdr:rowOff>
                  </from>
                  <to>
                    <xdr:col>5</xdr:col>
                    <xdr:colOff>0</xdr:colOff>
                    <xdr:row>20</xdr:row>
                    <xdr:rowOff>9525</xdr:rowOff>
                  </to>
                </anchor>
              </controlPr>
            </control>
          </mc:Choice>
        </mc:AlternateContent>
        <mc:AlternateContent xmlns:mc="http://schemas.openxmlformats.org/markup-compatibility/2006">
          <mc:Choice Requires="x14">
            <control shapeId="32343" r:id="rId291" name="Group Box 599">
              <controlPr defaultSize="0" autoFill="0" autoPict="0">
                <anchor moveWithCells="1">
                  <from>
                    <xdr:col>3</xdr:col>
                    <xdr:colOff>0</xdr:colOff>
                    <xdr:row>20</xdr:row>
                    <xdr:rowOff>9525</xdr:rowOff>
                  </from>
                  <to>
                    <xdr:col>5</xdr:col>
                    <xdr:colOff>9525</xdr:colOff>
                    <xdr:row>21</xdr:row>
                    <xdr:rowOff>9525</xdr:rowOff>
                  </to>
                </anchor>
              </controlPr>
            </control>
          </mc:Choice>
        </mc:AlternateContent>
        <mc:AlternateContent xmlns:mc="http://schemas.openxmlformats.org/markup-compatibility/2006">
          <mc:Choice Requires="x14">
            <control shapeId="32345" r:id="rId292" name="Group Box 601">
              <controlPr defaultSize="0" autoFill="0" autoPict="0">
                <anchor moveWithCells="1">
                  <from>
                    <xdr:col>3</xdr:col>
                    <xdr:colOff>0</xdr:colOff>
                    <xdr:row>21</xdr:row>
                    <xdr:rowOff>0</xdr:rowOff>
                  </from>
                  <to>
                    <xdr:col>5</xdr:col>
                    <xdr:colOff>9525</xdr:colOff>
                    <xdr:row>22</xdr:row>
                    <xdr:rowOff>0</xdr:rowOff>
                  </to>
                </anchor>
              </controlPr>
            </control>
          </mc:Choice>
        </mc:AlternateContent>
        <mc:AlternateContent xmlns:mc="http://schemas.openxmlformats.org/markup-compatibility/2006">
          <mc:Choice Requires="x14">
            <control shapeId="32348" r:id="rId293" name="Group Box 604">
              <controlPr defaultSize="0" autoFill="0" autoPict="0">
                <anchor moveWithCells="1">
                  <from>
                    <xdr:col>2</xdr:col>
                    <xdr:colOff>981075</xdr:colOff>
                    <xdr:row>7</xdr:row>
                    <xdr:rowOff>285750</xdr:rowOff>
                  </from>
                  <to>
                    <xdr:col>9</xdr:col>
                    <xdr:colOff>1590675</xdr:colOff>
                    <xdr:row>10</xdr:row>
                    <xdr:rowOff>0</xdr:rowOff>
                  </to>
                </anchor>
              </controlPr>
            </control>
          </mc:Choice>
        </mc:AlternateContent>
        <mc:AlternateContent xmlns:mc="http://schemas.openxmlformats.org/markup-compatibility/2006">
          <mc:Choice Requires="x14">
            <control shapeId="32349" r:id="rId294" name="Option Button 605">
              <controlPr defaultSize="0" autoFill="0" autoLine="0" autoPict="0">
                <anchor moveWithCells="1">
                  <from>
                    <xdr:col>4</xdr:col>
                    <xdr:colOff>95250</xdr:colOff>
                    <xdr:row>8</xdr:row>
                    <xdr:rowOff>19050</xdr:rowOff>
                  </from>
                  <to>
                    <xdr:col>4</xdr:col>
                    <xdr:colOff>685800</xdr:colOff>
                    <xdr:row>8</xdr:row>
                    <xdr:rowOff>200025</xdr:rowOff>
                  </to>
                </anchor>
              </controlPr>
            </control>
          </mc:Choice>
        </mc:AlternateContent>
        <mc:AlternateContent xmlns:mc="http://schemas.openxmlformats.org/markup-compatibility/2006">
          <mc:Choice Requires="x14">
            <control shapeId="32350" r:id="rId295" name="Option Button 606">
              <controlPr defaultSize="0" autoFill="0" autoLine="0" autoPict="0">
                <anchor moveWithCells="1">
                  <from>
                    <xdr:col>5</xdr:col>
                    <xdr:colOff>219075</xdr:colOff>
                    <xdr:row>8</xdr:row>
                    <xdr:rowOff>19050</xdr:rowOff>
                  </from>
                  <to>
                    <xdr:col>5</xdr:col>
                    <xdr:colOff>800100</xdr:colOff>
                    <xdr:row>8</xdr:row>
                    <xdr:rowOff>209550</xdr:rowOff>
                  </to>
                </anchor>
              </controlPr>
            </control>
          </mc:Choice>
        </mc:AlternateContent>
        <mc:AlternateContent xmlns:mc="http://schemas.openxmlformats.org/markup-compatibility/2006">
          <mc:Choice Requires="x14">
            <control shapeId="32352" r:id="rId296" name="Group Box 608">
              <controlPr defaultSize="0" print="0" autoFill="0" autoPict="0">
                <anchor moveWithCells="1">
                  <from>
                    <xdr:col>6</xdr:col>
                    <xdr:colOff>19050</xdr:colOff>
                    <xdr:row>22</xdr:row>
                    <xdr:rowOff>28575</xdr:rowOff>
                  </from>
                  <to>
                    <xdr:col>9</xdr:col>
                    <xdr:colOff>1285875</xdr:colOff>
                    <xdr:row>22</xdr:row>
                    <xdr:rowOff>352425</xdr:rowOff>
                  </to>
                </anchor>
              </controlPr>
            </control>
          </mc:Choice>
        </mc:AlternateContent>
        <mc:AlternateContent xmlns:mc="http://schemas.openxmlformats.org/markup-compatibility/2006">
          <mc:Choice Requires="x14">
            <control shapeId="32353" r:id="rId297" name="Group Box 609">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32356" r:id="rId298" name="Group Box 612">
              <controlPr defaultSize="0" autoFill="0" autoPict="0">
                <anchor moveWithCells="1">
                  <from>
                    <xdr:col>2</xdr:col>
                    <xdr:colOff>981075</xdr:colOff>
                    <xdr:row>22</xdr:row>
                    <xdr:rowOff>0</xdr:rowOff>
                  </from>
                  <to>
                    <xdr:col>7</xdr:col>
                    <xdr:colOff>0</xdr:colOff>
                    <xdr:row>23</xdr:row>
                    <xdr:rowOff>0</xdr:rowOff>
                  </to>
                </anchor>
              </controlPr>
            </control>
          </mc:Choice>
        </mc:AlternateContent>
        <mc:AlternateContent xmlns:mc="http://schemas.openxmlformats.org/markup-compatibility/2006">
          <mc:Choice Requires="x14">
            <control shapeId="32358" r:id="rId299" name="Option Button 614">
              <controlPr defaultSize="0" autoFill="0" autoLine="0" autoPict="0">
                <anchor moveWithCells="1">
                  <from>
                    <xdr:col>5</xdr:col>
                    <xdr:colOff>800100</xdr:colOff>
                    <xdr:row>22</xdr:row>
                    <xdr:rowOff>76200</xdr:rowOff>
                  </from>
                  <to>
                    <xdr:col>5</xdr:col>
                    <xdr:colOff>1104900</xdr:colOff>
                    <xdr:row>22</xdr:row>
                    <xdr:rowOff>323850</xdr:rowOff>
                  </to>
                </anchor>
              </controlPr>
            </control>
          </mc:Choice>
        </mc:AlternateContent>
        <mc:AlternateContent xmlns:mc="http://schemas.openxmlformats.org/markup-compatibility/2006">
          <mc:Choice Requires="x14">
            <control shapeId="32359" r:id="rId300" name="Option Button 615">
              <controlPr defaultSize="0" autoFill="0" autoLine="0" autoPict="0">
                <anchor moveWithCells="1">
                  <from>
                    <xdr:col>4</xdr:col>
                    <xdr:colOff>438150</xdr:colOff>
                    <xdr:row>22</xdr:row>
                    <xdr:rowOff>95250</xdr:rowOff>
                  </from>
                  <to>
                    <xdr:col>4</xdr:col>
                    <xdr:colOff>685800</xdr:colOff>
                    <xdr:row>22</xdr:row>
                    <xdr:rowOff>333375</xdr:rowOff>
                  </to>
                </anchor>
              </controlPr>
            </control>
          </mc:Choice>
        </mc:AlternateContent>
        <mc:AlternateContent xmlns:mc="http://schemas.openxmlformats.org/markup-compatibility/2006">
          <mc:Choice Requires="x14">
            <control shapeId="32360" r:id="rId301" name="Check Box 616">
              <controlPr defaultSize="0" autoFill="0" autoLine="0" autoPict="0">
                <anchor moveWithCells="1">
                  <from>
                    <xdr:col>4</xdr:col>
                    <xdr:colOff>238125</xdr:colOff>
                    <xdr:row>13</xdr:row>
                    <xdr:rowOff>9525</xdr:rowOff>
                  </from>
                  <to>
                    <xdr:col>4</xdr:col>
                    <xdr:colOff>476250</xdr:colOff>
                    <xdr:row>14</xdr:row>
                    <xdr:rowOff>9525</xdr:rowOff>
                  </to>
                </anchor>
              </controlPr>
            </control>
          </mc:Choice>
        </mc:AlternateContent>
        <mc:AlternateContent xmlns:mc="http://schemas.openxmlformats.org/markup-compatibility/2006">
          <mc:Choice Requires="x14">
            <control shapeId="32361" r:id="rId302" name="Check Box 617">
              <controlPr defaultSize="0" autoFill="0" autoLine="0" autoPict="0">
                <anchor moveWithCells="1">
                  <from>
                    <xdr:col>4</xdr:col>
                    <xdr:colOff>238125</xdr:colOff>
                    <xdr:row>14</xdr:row>
                    <xdr:rowOff>9525</xdr:rowOff>
                  </from>
                  <to>
                    <xdr:col>4</xdr:col>
                    <xdr:colOff>428625</xdr:colOff>
                    <xdr:row>14</xdr:row>
                    <xdr:rowOff>238125</xdr:rowOff>
                  </to>
                </anchor>
              </controlPr>
            </control>
          </mc:Choice>
        </mc:AlternateContent>
        <mc:AlternateContent xmlns:mc="http://schemas.openxmlformats.org/markup-compatibility/2006">
          <mc:Choice Requires="x14">
            <control shapeId="32362" r:id="rId303" name="Check Box 618">
              <controlPr defaultSize="0" autoFill="0" autoLine="0" autoPict="0">
                <anchor moveWithCells="1">
                  <from>
                    <xdr:col>4</xdr:col>
                    <xdr:colOff>228600</xdr:colOff>
                    <xdr:row>15</xdr:row>
                    <xdr:rowOff>19050</xdr:rowOff>
                  </from>
                  <to>
                    <xdr:col>4</xdr:col>
                    <xdr:colOff>447675</xdr:colOff>
                    <xdr:row>15</xdr:row>
                    <xdr:rowOff>209550</xdr:rowOff>
                  </to>
                </anchor>
              </controlPr>
            </control>
          </mc:Choice>
        </mc:AlternateContent>
        <mc:AlternateContent xmlns:mc="http://schemas.openxmlformats.org/markup-compatibility/2006">
          <mc:Choice Requires="x14">
            <control shapeId="32363" r:id="rId304" name="Check Box 619">
              <controlPr defaultSize="0" autoFill="0" autoLine="0" autoPict="0">
                <anchor moveWithCells="1">
                  <from>
                    <xdr:col>4</xdr:col>
                    <xdr:colOff>228600</xdr:colOff>
                    <xdr:row>16</xdr:row>
                    <xdr:rowOff>28575</xdr:rowOff>
                  </from>
                  <to>
                    <xdr:col>4</xdr:col>
                    <xdr:colOff>438150</xdr:colOff>
                    <xdr:row>16</xdr:row>
                    <xdr:rowOff>219075</xdr:rowOff>
                  </to>
                </anchor>
              </controlPr>
            </control>
          </mc:Choice>
        </mc:AlternateContent>
        <mc:AlternateContent xmlns:mc="http://schemas.openxmlformats.org/markup-compatibility/2006">
          <mc:Choice Requires="x14">
            <control shapeId="32364" r:id="rId305" name="Check Box 620">
              <controlPr defaultSize="0" autoFill="0" autoLine="0" autoPict="0">
                <anchor moveWithCells="1">
                  <from>
                    <xdr:col>4</xdr:col>
                    <xdr:colOff>238125</xdr:colOff>
                    <xdr:row>17</xdr:row>
                    <xdr:rowOff>38100</xdr:rowOff>
                  </from>
                  <to>
                    <xdr:col>4</xdr:col>
                    <xdr:colOff>419100</xdr:colOff>
                    <xdr:row>17</xdr:row>
                    <xdr:rowOff>219075</xdr:rowOff>
                  </to>
                </anchor>
              </controlPr>
            </control>
          </mc:Choice>
        </mc:AlternateContent>
        <mc:AlternateContent xmlns:mc="http://schemas.openxmlformats.org/markup-compatibility/2006">
          <mc:Choice Requires="x14">
            <control shapeId="32365" r:id="rId306" name="Check Box 621">
              <controlPr defaultSize="0" autoFill="0" autoLine="0" autoPict="0">
                <anchor moveWithCells="1">
                  <from>
                    <xdr:col>4</xdr:col>
                    <xdr:colOff>238125</xdr:colOff>
                    <xdr:row>18</xdr:row>
                    <xdr:rowOff>38100</xdr:rowOff>
                  </from>
                  <to>
                    <xdr:col>4</xdr:col>
                    <xdr:colOff>447675</xdr:colOff>
                    <xdr:row>18</xdr:row>
                    <xdr:rowOff>200025</xdr:rowOff>
                  </to>
                </anchor>
              </controlPr>
            </control>
          </mc:Choice>
        </mc:AlternateContent>
        <mc:AlternateContent xmlns:mc="http://schemas.openxmlformats.org/markup-compatibility/2006">
          <mc:Choice Requires="x14">
            <control shapeId="32366" r:id="rId307" name="Check Box 622">
              <controlPr defaultSize="0" autoFill="0" autoLine="0" autoPict="0">
                <anchor moveWithCells="1">
                  <from>
                    <xdr:col>4</xdr:col>
                    <xdr:colOff>228600</xdr:colOff>
                    <xdr:row>19</xdr:row>
                    <xdr:rowOff>19050</xdr:rowOff>
                  </from>
                  <to>
                    <xdr:col>4</xdr:col>
                    <xdr:colOff>409575</xdr:colOff>
                    <xdr:row>19</xdr:row>
                    <xdr:rowOff>209550</xdr:rowOff>
                  </to>
                </anchor>
              </controlPr>
            </control>
          </mc:Choice>
        </mc:AlternateContent>
        <mc:AlternateContent xmlns:mc="http://schemas.openxmlformats.org/markup-compatibility/2006">
          <mc:Choice Requires="x14">
            <control shapeId="32367" r:id="rId308" name="Check Box 623">
              <controlPr defaultSize="0" autoFill="0" autoLine="0" autoPict="0">
                <anchor moveWithCells="1">
                  <from>
                    <xdr:col>4</xdr:col>
                    <xdr:colOff>209550</xdr:colOff>
                    <xdr:row>20</xdr:row>
                    <xdr:rowOff>19050</xdr:rowOff>
                  </from>
                  <to>
                    <xdr:col>4</xdr:col>
                    <xdr:colOff>428625</xdr:colOff>
                    <xdr:row>20</xdr:row>
                    <xdr:rowOff>228600</xdr:rowOff>
                  </to>
                </anchor>
              </controlPr>
            </control>
          </mc:Choice>
        </mc:AlternateContent>
        <mc:AlternateContent xmlns:mc="http://schemas.openxmlformats.org/markup-compatibility/2006">
          <mc:Choice Requires="x14">
            <control shapeId="32369" r:id="rId309" name="Check Box 625">
              <controlPr defaultSize="0" autoFill="0" autoLine="0" autoPict="0">
                <anchor moveWithCells="1">
                  <from>
                    <xdr:col>2</xdr:col>
                    <xdr:colOff>695325</xdr:colOff>
                    <xdr:row>18</xdr:row>
                    <xdr:rowOff>28575</xdr:rowOff>
                  </from>
                  <to>
                    <xdr:col>2</xdr:col>
                    <xdr:colOff>885825</xdr:colOff>
                    <xdr:row>18</xdr:row>
                    <xdr:rowOff>190500</xdr:rowOff>
                  </to>
                </anchor>
              </controlPr>
            </control>
          </mc:Choice>
        </mc:AlternateContent>
        <mc:AlternateContent xmlns:mc="http://schemas.openxmlformats.org/markup-compatibility/2006">
          <mc:Choice Requires="x14">
            <control shapeId="32372" r:id="rId310" name="Option Button 628">
              <controlPr defaultSize="0" autoFill="0" autoLine="0" autoPict="0">
                <anchor moveWithCells="1">
                  <from>
                    <xdr:col>8</xdr:col>
                    <xdr:colOff>962025</xdr:colOff>
                    <xdr:row>63</xdr:row>
                    <xdr:rowOff>104775</xdr:rowOff>
                  </from>
                  <to>
                    <xdr:col>8</xdr:col>
                    <xdr:colOff>1171575</xdr:colOff>
                    <xdr:row>63</xdr:row>
                    <xdr:rowOff>295275</xdr:rowOff>
                  </to>
                </anchor>
              </controlPr>
            </control>
          </mc:Choice>
        </mc:AlternateContent>
        <mc:AlternateContent xmlns:mc="http://schemas.openxmlformats.org/markup-compatibility/2006">
          <mc:Choice Requires="x14">
            <control shapeId="32373" r:id="rId311" name="Option Button 629">
              <controlPr defaultSize="0" autoFill="0" autoLine="0" autoPict="0">
                <anchor moveWithCells="1">
                  <from>
                    <xdr:col>6</xdr:col>
                    <xdr:colOff>733425</xdr:colOff>
                    <xdr:row>63</xdr:row>
                    <xdr:rowOff>104775</xdr:rowOff>
                  </from>
                  <to>
                    <xdr:col>6</xdr:col>
                    <xdr:colOff>933450</xdr:colOff>
                    <xdr:row>63</xdr:row>
                    <xdr:rowOff>314325</xdr:rowOff>
                  </to>
                </anchor>
              </controlPr>
            </control>
          </mc:Choice>
        </mc:AlternateContent>
        <mc:AlternateContent xmlns:mc="http://schemas.openxmlformats.org/markup-compatibility/2006">
          <mc:Choice Requires="x14">
            <control shapeId="32376" r:id="rId312" name="Group Box 632">
              <controlPr defaultSize="0" autoFill="0" autoPict="0">
                <anchor moveWithCells="1">
                  <from>
                    <xdr:col>6</xdr:col>
                    <xdr:colOff>219075</xdr:colOff>
                    <xdr:row>79</xdr:row>
                    <xdr:rowOff>19050</xdr:rowOff>
                  </from>
                  <to>
                    <xdr:col>9</xdr:col>
                    <xdr:colOff>209550</xdr:colOff>
                    <xdr:row>79</xdr:row>
                    <xdr:rowOff>361950</xdr:rowOff>
                  </to>
                </anchor>
              </controlPr>
            </control>
          </mc:Choice>
        </mc:AlternateContent>
        <mc:AlternateContent xmlns:mc="http://schemas.openxmlformats.org/markup-compatibility/2006">
          <mc:Choice Requires="x14">
            <control shapeId="32379" r:id="rId313" name="Group Box 635">
              <controlPr defaultSize="0" autoFill="0" autoPict="0">
                <anchor moveWithCells="1">
                  <from>
                    <xdr:col>6</xdr:col>
                    <xdr:colOff>219075</xdr:colOff>
                    <xdr:row>80</xdr:row>
                    <xdr:rowOff>19050</xdr:rowOff>
                  </from>
                  <to>
                    <xdr:col>9</xdr:col>
                    <xdr:colOff>209550</xdr:colOff>
                    <xdr:row>80</xdr:row>
                    <xdr:rowOff>361950</xdr:rowOff>
                  </to>
                </anchor>
              </controlPr>
            </control>
          </mc:Choice>
        </mc:AlternateContent>
        <mc:AlternateContent xmlns:mc="http://schemas.openxmlformats.org/markup-compatibility/2006">
          <mc:Choice Requires="x14">
            <control shapeId="32382" r:id="rId314" name="Group Box 638">
              <controlPr defaultSize="0" autoFill="0" autoPict="0">
                <anchor moveWithCells="1">
                  <from>
                    <xdr:col>6</xdr:col>
                    <xdr:colOff>219075</xdr:colOff>
                    <xdr:row>81</xdr:row>
                    <xdr:rowOff>19050</xdr:rowOff>
                  </from>
                  <to>
                    <xdr:col>9</xdr:col>
                    <xdr:colOff>209550</xdr:colOff>
                    <xdr:row>81</xdr:row>
                    <xdr:rowOff>361950</xdr:rowOff>
                  </to>
                </anchor>
              </controlPr>
            </control>
          </mc:Choice>
        </mc:AlternateContent>
        <mc:AlternateContent xmlns:mc="http://schemas.openxmlformats.org/markup-compatibility/2006">
          <mc:Choice Requires="x14">
            <control shapeId="32383" r:id="rId315" name="Group Box 639">
              <controlPr defaultSize="0" autoFill="0" autoPict="0">
                <anchor moveWithCells="1">
                  <from>
                    <xdr:col>5</xdr:col>
                    <xdr:colOff>1485900</xdr:colOff>
                    <xdr:row>79</xdr:row>
                    <xdr:rowOff>0</xdr:rowOff>
                  </from>
                  <to>
                    <xdr:col>9</xdr:col>
                    <xdr:colOff>1600200</xdr:colOff>
                    <xdr:row>80</xdr:row>
                    <xdr:rowOff>0</xdr:rowOff>
                  </to>
                </anchor>
              </controlPr>
            </control>
          </mc:Choice>
        </mc:AlternateContent>
        <mc:AlternateContent xmlns:mc="http://schemas.openxmlformats.org/markup-compatibility/2006">
          <mc:Choice Requires="x14">
            <control shapeId="32384" r:id="rId316" name="Option Button 640">
              <controlPr defaultSize="0" autoFill="0" autoLine="0" autoPict="0">
                <anchor moveWithCells="1">
                  <from>
                    <xdr:col>6</xdr:col>
                    <xdr:colOff>800100</xdr:colOff>
                    <xdr:row>79</xdr:row>
                    <xdr:rowOff>123825</xdr:rowOff>
                  </from>
                  <to>
                    <xdr:col>6</xdr:col>
                    <xdr:colOff>1009650</xdr:colOff>
                    <xdr:row>79</xdr:row>
                    <xdr:rowOff>304800</xdr:rowOff>
                  </to>
                </anchor>
              </controlPr>
            </control>
          </mc:Choice>
        </mc:AlternateContent>
        <mc:AlternateContent xmlns:mc="http://schemas.openxmlformats.org/markup-compatibility/2006">
          <mc:Choice Requires="x14">
            <control shapeId="32385" r:id="rId317" name="Option Button 641">
              <controlPr defaultSize="0" autoFill="0" autoLine="0" autoPict="0">
                <anchor moveWithCells="1">
                  <from>
                    <xdr:col>8</xdr:col>
                    <xdr:colOff>838200</xdr:colOff>
                    <xdr:row>79</xdr:row>
                    <xdr:rowOff>114300</xdr:rowOff>
                  </from>
                  <to>
                    <xdr:col>8</xdr:col>
                    <xdr:colOff>1066800</xdr:colOff>
                    <xdr:row>79</xdr:row>
                    <xdr:rowOff>285750</xdr:rowOff>
                  </to>
                </anchor>
              </controlPr>
            </control>
          </mc:Choice>
        </mc:AlternateContent>
        <mc:AlternateContent xmlns:mc="http://schemas.openxmlformats.org/markup-compatibility/2006">
          <mc:Choice Requires="x14">
            <control shapeId="32387" r:id="rId318" name="Option Button 643">
              <controlPr defaultSize="0" autoFill="0" autoLine="0" autoPict="0">
                <anchor moveWithCells="1">
                  <from>
                    <xdr:col>6</xdr:col>
                    <xdr:colOff>800100</xdr:colOff>
                    <xdr:row>80</xdr:row>
                    <xdr:rowOff>104775</xdr:rowOff>
                  </from>
                  <to>
                    <xdr:col>6</xdr:col>
                    <xdr:colOff>1019175</xdr:colOff>
                    <xdr:row>80</xdr:row>
                    <xdr:rowOff>285750</xdr:rowOff>
                  </to>
                </anchor>
              </controlPr>
            </control>
          </mc:Choice>
        </mc:AlternateContent>
        <mc:AlternateContent xmlns:mc="http://schemas.openxmlformats.org/markup-compatibility/2006">
          <mc:Choice Requires="x14">
            <control shapeId="32388" r:id="rId319" name="Option Button 644">
              <controlPr defaultSize="0" autoFill="0" autoLine="0" autoPict="0">
                <anchor moveWithCells="1">
                  <from>
                    <xdr:col>8</xdr:col>
                    <xdr:colOff>838200</xdr:colOff>
                    <xdr:row>80</xdr:row>
                    <xdr:rowOff>76200</xdr:rowOff>
                  </from>
                  <to>
                    <xdr:col>8</xdr:col>
                    <xdr:colOff>1066800</xdr:colOff>
                    <xdr:row>80</xdr:row>
                    <xdr:rowOff>276225</xdr:rowOff>
                  </to>
                </anchor>
              </controlPr>
            </control>
          </mc:Choice>
        </mc:AlternateContent>
        <mc:AlternateContent xmlns:mc="http://schemas.openxmlformats.org/markup-compatibility/2006">
          <mc:Choice Requires="x14">
            <control shapeId="32389" r:id="rId320" name="Group Box 645">
              <controlPr defaultSize="0" autoFill="0" autoPict="0">
                <anchor moveWithCells="1">
                  <from>
                    <xdr:col>6</xdr:col>
                    <xdr:colOff>0</xdr:colOff>
                    <xdr:row>80</xdr:row>
                    <xdr:rowOff>371475</xdr:rowOff>
                  </from>
                  <to>
                    <xdr:col>9</xdr:col>
                    <xdr:colOff>1590675</xdr:colOff>
                    <xdr:row>81</xdr:row>
                    <xdr:rowOff>371475</xdr:rowOff>
                  </to>
                </anchor>
              </controlPr>
            </control>
          </mc:Choice>
        </mc:AlternateContent>
        <mc:AlternateContent xmlns:mc="http://schemas.openxmlformats.org/markup-compatibility/2006">
          <mc:Choice Requires="x14">
            <control shapeId="32390" r:id="rId321" name="Option Button 646">
              <controlPr defaultSize="0" autoFill="0" autoLine="0" autoPict="0">
                <anchor moveWithCells="1">
                  <from>
                    <xdr:col>6</xdr:col>
                    <xdr:colOff>790575</xdr:colOff>
                    <xdr:row>81</xdr:row>
                    <xdr:rowOff>76200</xdr:rowOff>
                  </from>
                  <to>
                    <xdr:col>6</xdr:col>
                    <xdr:colOff>1028700</xdr:colOff>
                    <xdr:row>81</xdr:row>
                    <xdr:rowOff>295275</xdr:rowOff>
                  </to>
                </anchor>
              </controlPr>
            </control>
          </mc:Choice>
        </mc:AlternateContent>
        <mc:AlternateContent xmlns:mc="http://schemas.openxmlformats.org/markup-compatibility/2006">
          <mc:Choice Requires="x14">
            <control shapeId="32391" r:id="rId322" name="Option Button 647">
              <controlPr defaultSize="0" autoFill="0" autoLine="0" autoPict="0">
                <anchor moveWithCells="1">
                  <from>
                    <xdr:col>8</xdr:col>
                    <xdr:colOff>838200</xdr:colOff>
                    <xdr:row>81</xdr:row>
                    <xdr:rowOff>76200</xdr:rowOff>
                  </from>
                  <to>
                    <xdr:col>8</xdr:col>
                    <xdr:colOff>1057275</xdr:colOff>
                    <xdr:row>81</xdr:row>
                    <xdr:rowOff>276225</xdr:rowOff>
                  </to>
                </anchor>
              </controlPr>
            </control>
          </mc:Choice>
        </mc:AlternateContent>
        <mc:AlternateContent xmlns:mc="http://schemas.openxmlformats.org/markup-compatibility/2006">
          <mc:Choice Requires="x14">
            <control shapeId="32394" r:id="rId323" name="Option Button 650">
              <controlPr defaultSize="0" autoFill="0" autoLine="0" autoPict="0" altText="令和">
                <anchor moveWithCells="1">
                  <from>
                    <xdr:col>5</xdr:col>
                    <xdr:colOff>1200150</xdr:colOff>
                    <xdr:row>8</xdr:row>
                    <xdr:rowOff>0</xdr:rowOff>
                  </from>
                  <to>
                    <xdr:col>6</xdr:col>
                    <xdr:colOff>590550</xdr:colOff>
                    <xdr:row>9</xdr:row>
                    <xdr:rowOff>0</xdr:rowOff>
                  </to>
                </anchor>
              </controlPr>
            </control>
          </mc:Choice>
        </mc:AlternateContent>
        <mc:AlternateContent xmlns:mc="http://schemas.openxmlformats.org/markup-compatibility/2006">
          <mc:Choice Requires="x14">
            <control shapeId="32395" r:id="rId324" name="Option Button 651">
              <controlPr defaultSize="0" autoFill="0" autoLine="0" autoPict="0">
                <anchor moveWithCells="1">
                  <from>
                    <xdr:col>6</xdr:col>
                    <xdr:colOff>495300</xdr:colOff>
                    <xdr:row>74</xdr:row>
                    <xdr:rowOff>85725</xdr:rowOff>
                  </from>
                  <to>
                    <xdr:col>6</xdr:col>
                    <xdr:colOff>771525</xdr:colOff>
                    <xdr:row>74</xdr:row>
                    <xdr:rowOff>323850</xdr:rowOff>
                  </to>
                </anchor>
              </controlPr>
            </control>
          </mc:Choice>
        </mc:AlternateContent>
        <mc:AlternateContent xmlns:mc="http://schemas.openxmlformats.org/markup-compatibility/2006">
          <mc:Choice Requires="x14">
            <control shapeId="32396" r:id="rId325" name="Option Button 652">
              <controlPr defaultSize="0" autoFill="0" autoLine="0" autoPict="0">
                <anchor moveWithCells="1">
                  <from>
                    <xdr:col>8</xdr:col>
                    <xdr:colOff>466725</xdr:colOff>
                    <xdr:row>74</xdr:row>
                    <xdr:rowOff>66675</xdr:rowOff>
                  </from>
                  <to>
                    <xdr:col>8</xdr:col>
                    <xdr:colOff>676275</xdr:colOff>
                    <xdr:row>74</xdr:row>
                    <xdr:rowOff>314325</xdr:rowOff>
                  </to>
                </anchor>
              </controlPr>
            </control>
          </mc:Choice>
        </mc:AlternateContent>
        <mc:AlternateContent xmlns:mc="http://schemas.openxmlformats.org/markup-compatibility/2006">
          <mc:Choice Requires="x14">
            <control shapeId="32397" r:id="rId326" name="Group Box 653">
              <controlPr defaultSize="0" autoFill="0" autoPict="0">
                <anchor moveWithCells="1">
                  <from>
                    <xdr:col>6</xdr:col>
                    <xdr:colOff>171450</xdr:colOff>
                    <xdr:row>74</xdr:row>
                    <xdr:rowOff>57150</xdr:rowOff>
                  </from>
                  <to>
                    <xdr:col>9</xdr:col>
                    <xdr:colOff>542925</xdr:colOff>
                    <xdr:row>74</xdr:row>
                    <xdr:rowOff>342900</xdr:rowOff>
                  </to>
                </anchor>
              </controlPr>
            </control>
          </mc:Choice>
        </mc:AlternateContent>
        <mc:AlternateContent xmlns:mc="http://schemas.openxmlformats.org/markup-compatibility/2006">
          <mc:Choice Requires="x14">
            <control shapeId="32398" r:id="rId327" name="Group Box 654">
              <controlPr defaultSize="0" autoFill="0" autoPict="0">
                <anchor moveWithCells="1">
                  <from>
                    <xdr:col>1</xdr:col>
                    <xdr:colOff>76200</xdr:colOff>
                    <xdr:row>60</xdr:row>
                    <xdr:rowOff>9525</xdr:rowOff>
                  </from>
                  <to>
                    <xdr:col>8</xdr:col>
                    <xdr:colOff>1228725</xdr:colOff>
                    <xdr:row>60</xdr:row>
                    <xdr:rowOff>361950</xdr:rowOff>
                  </to>
                </anchor>
              </controlPr>
            </control>
          </mc:Choice>
        </mc:AlternateContent>
        <mc:AlternateContent xmlns:mc="http://schemas.openxmlformats.org/markup-compatibility/2006">
          <mc:Choice Requires="x14">
            <control shapeId="32399" r:id="rId328" name="Group Box 655">
              <controlPr defaultSize="0" autoFill="0" autoPict="0">
                <anchor moveWithCells="1">
                  <from>
                    <xdr:col>6</xdr:col>
                    <xdr:colOff>190500</xdr:colOff>
                    <xdr:row>63</xdr:row>
                    <xdr:rowOff>76200</xdr:rowOff>
                  </from>
                  <to>
                    <xdr:col>9</xdr:col>
                    <xdr:colOff>1457325</xdr:colOff>
                    <xdr:row>63</xdr:row>
                    <xdr:rowOff>457200</xdr:rowOff>
                  </to>
                </anchor>
              </controlPr>
            </control>
          </mc:Choice>
        </mc:AlternateContent>
        <mc:AlternateContent xmlns:mc="http://schemas.openxmlformats.org/markup-compatibility/2006">
          <mc:Choice Requires="x14">
            <control shapeId="32400" r:id="rId329" name="Group Box 656">
              <controlPr defaultSize="0" autoFill="0" autoPict="0">
                <anchor moveWithCells="1">
                  <from>
                    <xdr:col>6</xdr:col>
                    <xdr:colOff>95250</xdr:colOff>
                    <xdr:row>44</xdr:row>
                    <xdr:rowOff>190500</xdr:rowOff>
                  </from>
                  <to>
                    <xdr:col>9</xdr:col>
                    <xdr:colOff>1162050</xdr:colOff>
                    <xdr:row>45</xdr:row>
                    <xdr:rowOff>57150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6b649571-2b1e-4ee7-8d8a-ce1031eeb35d">
      <Terms xmlns="http://schemas.microsoft.com/office/infopath/2007/PartnerControls"/>
    </lcf76f155ced4ddcb4097134ff3c332f>
    <Owner xmlns="6b649571-2b1e-4ee7-8d8a-ce1031eeb35d">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22685B-D109-4026-BB7D-F49BA4A382A7}">
  <ds:schemaRefs>
    <ds:schemaRef ds:uri="http://schemas.microsoft.com/sharepoint/v3/contenttype/forms"/>
  </ds:schemaRefs>
</ds:datastoreItem>
</file>

<file path=customXml/itemProps2.xml><?xml version="1.0" encoding="utf-8"?>
<ds:datastoreItem xmlns:ds="http://schemas.openxmlformats.org/officeDocument/2006/customXml" ds:itemID="{2E22A1F1-7F07-4DDA-AFE8-A597142BDDD3}">
  <ds:schemaRefs>
    <ds:schemaRef ds:uri="33f003c0-0d95-44a8-96ef-b6b435aaba2f"/>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 ds:uri="263dbbe5-076b-4606-a03b-9598f5f2f35a"/>
    <ds:schemaRef ds:uri="http://purl.org/dc/elements/1.1/"/>
  </ds:schemaRefs>
</ds:datastoreItem>
</file>

<file path=customXml/itemProps3.xml><?xml version="1.0" encoding="utf-8"?>
<ds:datastoreItem xmlns:ds="http://schemas.openxmlformats.org/officeDocument/2006/customXml" ds:itemID="{AF3CF7E0-32C6-4D8B-89EC-8219A30A3117}"/>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様式３</vt:lpstr>
      <vt:lpstr>様式３!Print_Area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MediaServiceImageTags">
    <vt:lpwstr/>
  </property>
  <property fmtid="{D5CDD505-2E9C-101B-9397-08002B2CF9AE}" pid="4" name="Order">
    <vt:r8>5734300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