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xr:revisionPtr revIDLastSave="133" documentId="8_{AD702854-7C85-41F0-B7BA-BAE2BED7FE78}" xr6:coauthVersionLast="47" xr6:coauthVersionMax="47" xr10:uidLastSave="{B13D092C-3346-45A5-B1A4-594581B02D63}"/>
  <bookViews>
    <workbookView xWindow="-28920" yWindow="-120" windowWidth="29040" windowHeight="15720" xr2:uid="{FB87314A-67C9-4616-A49A-7A4CA04F2731}"/>
  </bookViews>
  <sheets>
    <sheet name="別添6　別紙25" sheetId="1" r:id="rId1"/>
  </sheets>
  <definedNames>
    <definedName name="_xlnm.Print_Area" localSheetId="0">'別添6　別紙25'!$A$1:$G$42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 l="1"/>
  <c r="E10" i="1"/>
  <c r="E14" i="1"/>
  <c r="E28" i="1"/>
  <c r="D28" i="1"/>
  <c r="C28" i="1"/>
  <c r="B28" i="1"/>
  <c r="G27" i="1"/>
  <c r="B31" i="1" s="1" a="1"/>
  <c r="B31" i="1" s="1"/>
  <c r="E27" i="1"/>
  <c r="G26" i="1"/>
  <c r="E26" i="1"/>
  <c r="G25" i="1"/>
  <c r="E25" i="1"/>
  <c r="G24" i="1"/>
  <c r="E24" i="1"/>
  <c r="G23" i="1"/>
  <c r="E23" i="1"/>
  <c r="G22" i="1"/>
  <c r="E22" i="1"/>
  <c r="G21" i="1"/>
  <c r="E21" i="1"/>
  <c r="G20" i="1"/>
  <c r="E20" i="1"/>
  <c r="G19" i="1"/>
  <c r="E19" i="1"/>
  <c r="G18" i="1"/>
  <c r="E18" i="1"/>
  <c r="G17" i="1"/>
  <c r="E17" i="1"/>
  <c r="G16" i="1"/>
  <c r="E16" i="1"/>
  <c r="G15" i="1"/>
  <c r="E15" i="1"/>
  <c r="G14" i="1"/>
  <c r="G13" i="1"/>
  <c r="E13" i="1"/>
  <c r="G12" i="1"/>
  <c r="E12" i="1"/>
  <c r="G11" i="1"/>
  <c r="E11" i="1"/>
  <c r="G10" i="1"/>
  <c r="G9" i="1"/>
  <c r="G8" i="1"/>
  <c r="E8" i="1"/>
  <c r="G7" i="1"/>
  <c r="E7" i="1"/>
  <c r="B33" i="1"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<sst xmlns="http://schemas.openxmlformats.org/spreadsheetml/2006/main" count="48" uniqueCount="48">
  <si>
    <t>１．当該医療機関の実績値（赤枠内を入力すること）</t>
    <rPh sb="2" eb="4">
      <t>トウガイ</t>
    </rPh>
    <rPh sb="4" eb="6">
      <t>イリョウ</t>
    </rPh>
    <rPh sb="6" eb="8">
      <t>キカン</t>
    </rPh>
    <rPh sb="9" eb="12">
      <t>ジッセキチ</t>
    </rPh>
    <rPh sb="13" eb="14">
      <t>アカ</t>
    </rPh>
    <rPh sb="14" eb="15">
      <t>ワク</t>
    </rPh>
    <rPh sb="15" eb="16">
      <t>ナイ</t>
    </rPh>
    <rPh sb="17" eb="19">
      <t>ニュウリョク</t>
    </rPh>
    <phoneticPr fontId="3"/>
  </si>
  <si>
    <t>①総実施件数
（※１）</t>
    <rPh sb="1" eb="2">
      <t>ソウ</t>
    </rPh>
    <rPh sb="2" eb="4">
      <t>ジッシ</t>
    </rPh>
    <rPh sb="4" eb="6">
      <t>ケンスウ</t>
    </rPh>
    <phoneticPr fontId="3"/>
  </si>
  <si>
    <t>入院実施件数
（※１）</t>
    <rPh sb="0" eb="2">
      <t>ニュウイン</t>
    </rPh>
    <rPh sb="2" eb="4">
      <t>ジッシ</t>
    </rPh>
    <phoneticPr fontId="3"/>
  </si>
  <si>
    <t>外来実施件数
（※１）</t>
    <rPh sb="0" eb="2">
      <t>ガイライ</t>
    </rPh>
    <phoneticPr fontId="3"/>
  </si>
  <si>
    <t>外来実施率
(※２)</t>
    <rPh sb="0" eb="2">
      <t>ガイライ</t>
    </rPh>
    <rPh sb="2" eb="5">
      <t>ジッシリツ</t>
    </rPh>
    <phoneticPr fontId="3"/>
  </si>
  <si>
    <t>②全病院における外来実施率</t>
    <rPh sb="1" eb="2">
      <t>ゼン</t>
    </rPh>
    <rPh sb="2" eb="4">
      <t>ビョウイン</t>
    </rPh>
    <rPh sb="8" eb="10">
      <t>ガイライ</t>
    </rPh>
    <rPh sb="10" eb="12">
      <t>ジッシ</t>
    </rPh>
    <rPh sb="12" eb="13">
      <t>リツ</t>
    </rPh>
    <phoneticPr fontId="3"/>
  </si>
  <si>
    <t>確認用</t>
    <rPh sb="0" eb="3">
      <t>カクニンヨウ</t>
    </rPh>
    <phoneticPr fontId="3"/>
  </si>
  <si>
    <t>Ｋ０３０　四肢・躯幹軟部腫瘍摘出術　７　手軟部腫瘍摘出術</t>
    <phoneticPr fontId="3"/>
  </si>
  <si>
    <t>Ｋ０７０　ガングリオン摘出術　１　手部ガングリオン摘出術</t>
    <phoneticPr fontId="3"/>
  </si>
  <si>
    <t>Ｋ０９３－２　手根管開放手術（内視鏡下）</t>
    <phoneticPr fontId="3"/>
  </si>
  <si>
    <t>Ｋ２１７　眼瞼内反症手術　２　皮膚切開法</t>
    <phoneticPr fontId="3"/>
  </si>
  <si>
    <t>Ｋ２１９　眼瞼下垂症手術　１　眼瞼挙筋前転法</t>
    <phoneticPr fontId="3"/>
  </si>
  <si>
    <t>Ｋ２１９　眼瞼下垂症手術　３　その他のもの</t>
    <phoneticPr fontId="3"/>
  </si>
  <si>
    <t>Ｋ２２４　翼状片手術（弁の移植を要するもの）</t>
    <phoneticPr fontId="3"/>
  </si>
  <si>
    <t>Ｋ２５４　治療的角膜切除術　１　エキシマレーザーによるもの（角膜ジストロフィー又は帯状角膜変性に係るものに限る。）</t>
    <phoneticPr fontId="3"/>
  </si>
  <si>
    <t>Ｋ２６８　緑内障手術　６　水晶体再建術併用眼内ドレーン挿入術</t>
    <phoneticPr fontId="3"/>
  </si>
  <si>
    <t>Ｋ２８２　水晶体再建術　１　眼内レンズを挿入する場合　 ロ　その他のもの</t>
    <phoneticPr fontId="3"/>
  </si>
  <si>
    <t>Ｋ６１６－４　経皮的シャント拡張術・血栓除去術　１　初回（※３）</t>
    <phoneticPr fontId="3"/>
  </si>
  <si>
    <t>Ｋ６１６－４　経皮的シャント拡張術・血栓除去術　２　１の実施後３月以内に実施する場合</t>
    <phoneticPr fontId="3"/>
  </si>
  <si>
    <t>Ｋ６１７　下肢静脈瘤手術　２　硬化療法（一連として）</t>
    <phoneticPr fontId="3"/>
  </si>
  <si>
    <t>Ｋ６１７－４　下肢静脈瘤血管内焼灼術</t>
    <phoneticPr fontId="3"/>
  </si>
  <si>
    <t>Ｋ６１７－６　下肢静脈瘤血管内塞栓術</t>
    <phoneticPr fontId="3"/>
  </si>
  <si>
    <t>Ｋ７２１　内視鏡的大腸ポリープ・粘膜切除術　１　長径２センチメートル未満</t>
    <phoneticPr fontId="3"/>
  </si>
  <si>
    <t>Ｋ７４３　痔核手術（脱肛を含む。）　２　硬化療法（四段階注射法によるもの）</t>
    <phoneticPr fontId="3"/>
  </si>
  <si>
    <t>Ｋ７４７　肛門良性腫瘍、肛門ポリープ、肛門尖圭コンジローム切除術（肛門ポリープ切除術に限る。）</t>
    <phoneticPr fontId="3"/>
  </si>
  <si>
    <t>Ｋ７４７　肛門良性腫瘍、肛門ポリープ、肛門尖圭コンジローム切除術（肛門尖圭コンジローム切除術に限る。）</t>
    <phoneticPr fontId="3"/>
  </si>
  <si>
    <t>Ｋ８２３－６　尿失禁手術（ボツリヌス毒素によるもの）</t>
    <phoneticPr fontId="3"/>
  </si>
  <si>
    <t>計（総実施件数が12件以上のものに限る）</t>
    <rPh sb="0" eb="1">
      <t>ケイ</t>
    </rPh>
    <rPh sb="2" eb="3">
      <t>ソウ</t>
    </rPh>
    <rPh sb="3" eb="5">
      <t>ジッシ</t>
    </rPh>
    <rPh sb="5" eb="7">
      <t>ケンスウ</t>
    </rPh>
    <rPh sb="10" eb="11">
      <t>ケン</t>
    </rPh>
    <rPh sb="11" eb="13">
      <t>イジョウ</t>
    </rPh>
    <rPh sb="17" eb="18">
      <t>カギ</t>
    </rPh>
    <phoneticPr fontId="3"/>
  </si>
  <si>
    <t>-</t>
    <phoneticPr fontId="3"/>
  </si>
  <si>
    <t>↑③</t>
    <phoneticPr fontId="3"/>
  </si>
  <si>
    <t>２．計算結果</t>
    <rPh sb="2" eb="4">
      <t>ケイサン</t>
    </rPh>
    <rPh sb="4" eb="6">
      <t>ケッカ</t>
    </rPh>
    <phoneticPr fontId="3"/>
  </si>
  <si>
    <t>カットオフ値</t>
    <rPh sb="5" eb="6">
      <t>チ</t>
    </rPh>
    <phoneticPr fontId="3"/>
  </si>
  <si>
    <t>判定</t>
    <rPh sb="0" eb="2">
      <t>ハンテイ</t>
    </rPh>
    <phoneticPr fontId="3"/>
  </si>
  <si>
    <t>（参考）令和８年度診療報酬改定により名称等に変更があった手術</t>
    <rPh sb="1" eb="3">
      <t>サンコウ</t>
    </rPh>
    <phoneticPr fontId="3"/>
  </si>
  <si>
    <t>令和８年５月31日以前</t>
    <rPh sb="0" eb="2">
      <t>レイワ</t>
    </rPh>
    <rPh sb="3" eb="4">
      <t>ネン</t>
    </rPh>
    <rPh sb="5" eb="6">
      <t>ガツ</t>
    </rPh>
    <rPh sb="8" eb="9">
      <t>ニチ</t>
    </rPh>
    <rPh sb="9" eb="11">
      <t>イゼン</t>
    </rPh>
    <phoneticPr fontId="3"/>
  </si>
  <si>
    <t>令和８年６月１日以降</t>
    <rPh sb="0" eb="2">
      <t>レイワ</t>
    </rPh>
    <rPh sb="3" eb="4">
      <t>ネン</t>
    </rPh>
    <rPh sb="5" eb="6">
      <t>ガツ</t>
    </rPh>
    <rPh sb="7" eb="8">
      <t>ニチ</t>
    </rPh>
    <rPh sb="8" eb="10">
      <t>イコウ</t>
    </rPh>
    <phoneticPr fontId="3"/>
  </si>
  <si>
    <t>Ｋ０３０ 四肢・躯幹軟部腫瘍摘出術 ２ 手、足（手に限る。）</t>
    <phoneticPr fontId="3"/>
  </si>
  <si>
    <t>Ｋ０３０ 四肢・躯幹軟部腫瘍摘出術 ７ 手軟部腫瘍摘出術</t>
    <phoneticPr fontId="3"/>
  </si>
  <si>
    <t>Ｋ０７０ ガングリオン摘出術 １ 手、足、指（手、足）（手に限る。）</t>
    <phoneticPr fontId="3"/>
  </si>
  <si>
    <t xml:space="preserve">Ｋ０７０ ガングリオン摘出術 １ 手部ガングリオン摘出術 </t>
    <phoneticPr fontId="3"/>
  </si>
  <si>
    <t>Ｋ０９３－２ 関節鏡下手根管開放手術</t>
    <phoneticPr fontId="3"/>
  </si>
  <si>
    <t>Ｋ０９３－２ 手根管開放手術（内視鏡下）</t>
    <phoneticPr fontId="3"/>
  </si>
  <si>
    <t>別紙25</t>
    <rPh sb="0" eb="2">
      <t>ベッシ</t>
    </rPh>
    <phoneticPr fontId="3"/>
  </si>
  <si>
    <t>↑④</t>
    <phoneticPr fontId="3"/>
  </si>
  <si>
    <t>外来移行指数※４
（④/（手術毎の②×①/③）の総和)</t>
    <rPh sb="0" eb="6">
      <t>ガイライイコウシスウ</t>
    </rPh>
    <phoneticPr fontId="3"/>
  </si>
  <si>
    <t>※１　総実施件数、入院での実施件数及び外来での実施件数については、直近１年間の実績を記載すること。また、令和８年５月31日以前の実績の計算にあっては、令和８年５月31日以前の手術料により、令和８年６月１日以降の実績の計算にあっては、令和８年６月１日以降の手術料により計算すること。なお、例えば「Ｋ２８２　水晶体再建術　１　眼内レンズを挿入する場合　 ロ　その他のもの」について、１度の入院で両眼の手術を実施した場合は、１件として計算する。
※２　総実施件数が12件未満の場合、外来実施率は０となる。
※３　「Ｋ６１６－４ 経皮的シャント拡張術・血栓除去術 １ 初回 イ 透析シャント閉塞又は高度狭窄の場合」及び「Ｋ６１６－４ 経皮的シャント拡張術・血栓除去術 １ 初回 ロ その他の場合 」を指す。
※４　外来移行指数は、当該保険医療機関における入院手術対応加算の対象手術（当該保険医療機関における実施件数が年間12件以上のものに限る。以下同じ。）の外来実施率を、対象手術毎の全病院における外来実施率に当該保険医療機関の対象手術毎の患者構成割合を乗じたものの総和で除した値。（④/（手術毎の②×①/③）の総和)
※５　なお、当該保険医療機関の対象手術毎の患者構成割合は、当該保険医療機関における当該対象手術の実施件数を、当該保険医療機関において外来実施率の計算の対象とした対象手術の実施件数の総和で除して算出する。</t>
    <rPh sb="3" eb="4">
      <t>ソウ</t>
    </rPh>
    <rPh sb="4" eb="6">
      <t>ジッシ</t>
    </rPh>
    <rPh sb="6" eb="8">
      <t>ケンスウ</t>
    </rPh>
    <rPh sb="9" eb="11">
      <t>ニュウイン</t>
    </rPh>
    <rPh sb="13" eb="15">
      <t>ジッシ</t>
    </rPh>
    <rPh sb="15" eb="17">
      <t>ケンスウ</t>
    </rPh>
    <rPh sb="17" eb="18">
      <t>オヨ</t>
    </rPh>
    <rPh sb="19" eb="21">
      <t>ガイライ</t>
    </rPh>
    <rPh sb="23" eb="25">
      <t>ジッシ</t>
    </rPh>
    <rPh sb="25" eb="27">
      <t>ケンスウ</t>
    </rPh>
    <rPh sb="143" eb="144">
      <t>タト</t>
    </rPh>
    <rPh sb="190" eb="191">
      <t>ド</t>
    </rPh>
    <rPh sb="192" eb="194">
      <t>ニュウイン</t>
    </rPh>
    <rPh sb="195" eb="197">
      <t>リョウメ</t>
    </rPh>
    <rPh sb="198" eb="200">
      <t>シュジュツ</t>
    </rPh>
    <rPh sb="201" eb="203">
      <t>ジッシ</t>
    </rPh>
    <rPh sb="205" eb="207">
      <t>バアイ</t>
    </rPh>
    <rPh sb="210" eb="211">
      <t>ケン</t>
    </rPh>
    <rPh sb="214" eb="216">
      <t>ケイサン</t>
    </rPh>
    <rPh sb="303" eb="304">
      <t>オヨ</t>
    </rPh>
    <rPh sb="346" eb="347">
      <t>サ</t>
    </rPh>
    <rPh sb="418" eb="420">
      <t>イカ</t>
    </rPh>
    <rPh sb="420" eb="421">
      <t>オナ</t>
    </rPh>
    <phoneticPr fontId="3"/>
  </si>
  <si>
    <t>Ｋ２０２　涙管チューブ挿入術　１　涙道内視鏡を用いるもの</t>
    <phoneticPr fontId="3"/>
  </si>
  <si>
    <t>短期滞在手術等基本料の注３における外来実績指数</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</si>
</sst>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0.000"/>
    <numFmt numFmtId="178" formatCode="0.0"/>
  </numFmts>
  <fonts count="14" x14ac:knownFonts="1">
    <font>
      <sz val="11"/>
      <color theme="1"/>
      <name val="游ゴシック"/>
      <family val="2"/>
      <charset val="128"/>
      <scheme val="minor"/>
    </font>
    <font>
      <sz val="11"/>
      <color theme="1"/>
      <name val="游ゴシック"/>
      <family val="2"/>
      <charset val="128"/>
      <scheme val="minor"/>
    </font>
    <font>
      <sz val="14"/>
      <color theme="1"/>
      <name val="ＭＳ ゴシック"/>
      <family val="3"/>
      <charset val="128"/>
    </font>
    <font>
      <sz val="6"/>
      <name val="游ゴシック"/>
      <family val="2"/>
      <charset val="128"/>
      <scheme val="minor"/>
    </font>
    <font>
      <sz val="12"/>
      <color theme="1"/>
      <name val="ＭＳ ゴシック"/>
      <family val="3"/>
      <charset val="128"/>
    </font>
    <font>
      <b/>
      <sz val="16"/>
      <name val="ＭＳ ゴシック"/>
      <family val="3"/>
      <charset val="128"/>
    </font>
    <font>
      <b/>
      <sz val="14"/>
      <color theme="1"/>
      <name val="ＭＳ ゴシック"/>
      <family val="3"/>
      <charset val="128"/>
    </font>
    <font>
      <b/>
      <sz val="16"/>
      <color theme="1"/>
      <name val="ＭＳ ゴシック"/>
      <family val="3"/>
      <charset val="128"/>
    </font>
    <font>
      <sz val="16"/>
      <color theme="1"/>
      <name val="ＭＳ ゴシック"/>
      <family val="3"/>
      <charset val="128"/>
    </font>
    <font>
      <b/>
      <sz val="14"/>
      <color rgb="FFFF0000"/>
      <name val="ＭＳ ゴシック"/>
      <family val="3"/>
      <charset val="128"/>
    </font>
    <font>
      <sz val="14"/>
      <name val="ＭＳ ゴシック"/>
      <family val="3"/>
      <charset val="128"/>
    </font>
    <font>
      <sz val="14"/>
      <color rgb="FFFF0000"/>
      <name val="ＭＳ ゴシック"/>
      <family val="3"/>
      <charset val="128"/>
    </font>
    <font>
      <sz val="12"/>
      <color rgb="FFFF0000"/>
      <name val="ＭＳ ゴシック"/>
      <family val="3"/>
      <charset val="128"/>
    </font>
    <font>
      <sz val="18"/>
      <color theme="1"/>
      <name val="ＭＳ ゴシック"/>
      <family val="3"/>
      <charset val="128"/>
    </font>
  </fonts>
  <fills count="5">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5" tint="0.79998168889431442"/>
        <bgColor indexed="64"/>
      </patternFill>
    </fill>
  </fills>
  <borders count="35">
    <border>
      <left/>
      <right/>
      <top/>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rgb="FFFF0000"/>
      </left>
      <right style="thin">
        <color indexed="64"/>
      </right>
      <top style="medium">
        <color rgb="FFFF0000"/>
      </top>
      <bottom style="thin">
        <color indexed="64"/>
      </bottom>
      <diagonal/>
    </border>
    <border>
      <left style="thin">
        <color indexed="64"/>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style="medium">
        <color rgb="FFFF0000"/>
      </left>
      <right style="thin">
        <color indexed="64"/>
      </right>
      <top style="thin">
        <color indexed="64"/>
      </top>
      <bottom style="medium">
        <color rgb="FFFF0000"/>
      </bottom>
      <diagonal/>
    </border>
    <border>
      <left style="thin">
        <color indexed="64"/>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right style="medium">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
    <xf numFmtId="0" fontId="0" fillId="0" borderId="0">
      <alignment vertical="center"/>
    </xf>
    <xf numFmtId="9" fontId="1" fillId="0" borderId="0" applyFont="0" applyFill="0" applyBorder="0" applyAlignment="0" applyProtection="0">
      <alignment vertical="center"/>
    </xf>
  </cellStyleXfs>
  <cellXfs count="56">
    <xf numFmtId="0" fontId="0" fillId="0" borderId="0" xfId="0">
      <alignment vertical="center"/>
    </xf>
    <xf numFmtId="0" fontId="2" fillId="0" borderId="8" xfId="0" applyFont="1" applyBorder="1" applyProtection="1">
      <alignment vertical="center"/>
      <protection locked="0"/>
    </xf>
    <xf numFmtId="0" fontId="2" fillId="0" borderId="9" xfId="0" applyFont="1" applyBorder="1" applyProtection="1">
      <alignment vertical="center"/>
      <protection locked="0"/>
    </xf>
    <xf numFmtId="0" fontId="2" fillId="0" borderId="10" xfId="0" applyFont="1" applyBorder="1" applyProtection="1">
      <alignment vertical="center"/>
      <protection locked="0"/>
    </xf>
    <xf numFmtId="0" fontId="2" fillId="0" borderId="13" xfId="0" applyFont="1" applyBorder="1" applyProtection="1">
      <alignment vertical="center"/>
      <protection locked="0"/>
    </xf>
    <xf numFmtId="0" fontId="2" fillId="0" borderId="14" xfId="0" applyFont="1" applyBorder="1" applyProtection="1">
      <alignment vertical="center"/>
      <protection locked="0"/>
    </xf>
    <xf numFmtId="0" fontId="2" fillId="0" borderId="15" xfId="0" applyFont="1" applyBorder="1" applyProtection="1">
      <alignment vertical="center"/>
      <protection locked="0"/>
    </xf>
    <xf numFmtId="0" fontId="2" fillId="0" borderId="18" xfId="0" applyFont="1" applyBorder="1" applyProtection="1">
      <alignment vertical="center"/>
      <protection locked="0"/>
    </xf>
    <xf numFmtId="0" fontId="2" fillId="0" borderId="19" xfId="0" applyFont="1" applyBorder="1" applyProtection="1">
      <alignment vertical="center"/>
      <protection locked="0"/>
    </xf>
    <xf numFmtId="0" fontId="2" fillId="0" borderId="20" xfId="0" applyFont="1" applyBorder="1" applyProtection="1">
      <alignment vertical="center"/>
      <protection locked="0"/>
    </xf>
    <xf numFmtId="0" fontId="6" fillId="2" borderId="1" xfId="0" applyFont="1" applyFill="1" applyBorder="1" applyProtection="1">
      <alignment vertical="center"/>
    </xf>
    <xf numFmtId="0" fontId="2" fillId="3" borderId="22" xfId="0" applyFont="1" applyFill="1" applyBorder="1" applyProtection="1">
      <alignment vertical="center"/>
    </xf>
    <xf numFmtId="0" fontId="2" fillId="3" borderId="23" xfId="0" applyFont="1" applyFill="1" applyBorder="1" applyProtection="1">
      <alignment vertical="center"/>
    </xf>
    <xf numFmtId="0" fontId="2" fillId="3" borderId="24" xfId="0" applyFont="1" applyFill="1" applyBorder="1" applyProtection="1">
      <alignment vertical="center"/>
    </xf>
    <xf numFmtId="176" fontId="6" fillId="3" borderId="1" xfId="1" applyNumberFormat="1" applyFont="1" applyFill="1" applyBorder="1" applyProtection="1">
      <alignment vertical="center"/>
    </xf>
    <xf numFmtId="0" fontId="2" fillId="3" borderId="6" xfId="0" applyFont="1" applyFill="1" applyBorder="1" applyAlignment="1" applyProtection="1">
      <alignment horizontal="right" vertical="center"/>
    </xf>
    <xf numFmtId="0" fontId="2" fillId="0" borderId="0" xfId="0" applyFont="1" applyProtection="1">
      <alignment vertical="center"/>
    </xf>
    <xf numFmtId="0" fontId="4" fillId="0" borderId="0" xfId="0" applyFont="1" applyProtection="1">
      <alignment vertical="center"/>
    </xf>
    <xf numFmtId="0" fontId="6" fillId="0" borderId="0" xfId="0" applyFont="1" applyAlignment="1" applyProtection="1">
      <alignment horizontal="right" vertical="center"/>
    </xf>
    <xf numFmtId="0" fontId="7" fillId="0" borderId="0" xfId="0" applyFont="1" applyProtection="1">
      <alignment vertical="center"/>
    </xf>
    <xf numFmtId="0" fontId="2" fillId="4" borderId="25" xfId="0" applyFont="1" applyFill="1" applyBorder="1" applyAlignment="1" applyProtection="1">
      <alignment vertical="center" wrapText="1"/>
    </xf>
    <xf numFmtId="0" fontId="2" fillId="4" borderId="25" xfId="0" applyFont="1" applyFill="1" applyBorder="1" applyProtection="1">
      <alignment vertical="center"/>
    </xf>
    <xf numFmtId="0" fontId="11" fillId="0" borderId="0" xfId="0" applyFont="1" applyAlignment="1" applyProtection="1">
      <alignment vertical="center" wrapText="1"/>
    </xf>
    <xf numFmtId="0" fontId="12" fillId="0" borderId="0" xfId="0" applyFont="1" applyAlignment="1" applyProtection="1">
      <alignment vertical="center" wrapText="1"/>
    </xf>
    <xf numFmtId="0" fontId="2" fillId="0" borderId="0" xfId="0" applyFont="1" applyAlignment="1" applyProtection="1">
      <alignment horizontal="left" vertical="center" wrapText="1"/>
    </xf>
    <xf numFmtId="0" fontId="2" fillId="0" borderId="25" xfId="0" applyFont="1" applyBorder="1" applyProtection="1">
      <alignment vertical="center"/>
    </xf>
    <xf numFmtId="0" fontId="2" fillId="0" borderId="7" xfId="0" applyFont="1" applyBorder="1" applyAlignment="1" applyProtection="1">
      <alignment vertical="center" wrapText="1"/>
    </xf>
    <xf numFmtId="0" fontId="2" fillId="0" borderId="12" xfId="0" applyFont="1" applyBorder="1" applyAlignment="1" applyProtection="1">
      <alignment vertical="center" wrapText="1"/>
    </xf>
    <xf numFmtId="176" fontId="2" fillId="3" borderId="16" xfId="1" applyNumberFormat="1" applyFont="1" applyFill="1" applyBorder="1" applyProtection="1">
      <alignment vertical="center"/>
    </xf>
    <xf numFmtId="176" fontId="2" fillId="3" borderId="21" xfId="1" applyNumberFormat="1" applyFont="1" applyFill="1" applyBorder="1" applyProtection="1">
      <alignment vertical="center"/>
    </xf>
    <xf numFmtId="0" fontId="2" fillId="2" borderId="17" xfId="0" applyFont="1" applyFill="1" applyBorder="1" applyAlignment="1" applyProtection="1">
      <alignment vertical="center" wrapText="1"/>
    </xf>
    <xf numFmtId="176" fontId="2" fillId="3" borderId="11" xfId="1" applyNumberFormat="1" applyFont="1" applyFill="1" applyBorder="1" applyProtection="1">
      <alignment vertical="center"/>
    </xf>
    <xf numFmtId="0" fontId="2" fillId="2" borderId="7" xfId="0" applyFont="1" applyFill="1" applyBorder="1" applyAlignment="1" applyProtection="1">
      <alignment vertical="center" wrapText="1"/>
    </xf>
    <xf numFmtId="0" fontId="2" fillId="2" borderId="12" xfId="0" applyFont="1" applyFill="1" applyBorder="1" applyAlignment="1" applyProtection="1">
      <alignment vertical="center" wrapText="1"/>
    </xf>
    <xf numFmtId="0" fontId="5" fillId="0" borderId="0" xfId="0" applyFont="1" applyProtection="1">
      <alignment vertical="center"/>
    </xf>
    <xf numFmtId="0" fontId="2" fillId="2" borderId="1" xfId="0" applyFont="1" applyFill="1" applyBorder="1" applyProtection="1">
      <alignment vertical="center"/>
    </xf>
    <xf numFmtId="0" fontId="6" fillId="2" borderId="2" xfId="0" applyFont="1" applyFill="1" applyBorder="1" applyAlignment="1" applyProtection="1">
      <alignment horizontal="center" vertical="center" wrapText="1"/>
    </xf>
    <xf numFmtId="0" fontId="6" fillId="2" borderId="3"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13" fillId="0" borderId="0" xfId="0" applyFont="1" applyAlignment="1" applyProtection="1">
      <alignment horizontal="center" vertical="center"/>
    </xf>
    <xf numFmtId="0" fontId="2" fillId="0" borderId="31" xfId="0" applyFont="1" applyBorder="1" applyAlignment="1" applyProtection="1">
      <alignment horizontal="left" vertical="center" wrapText="1"/>
    </xf>
    <xf numFmtId="0" fontId="2" fillId="0" borderId="32" xfId="0" applyFont="1" applyBorder="1" applyAlignment="1" applyProtection="1">
      <alignment horizontal="left" vertical="center" wrapText="1"/>
    </xf>
    <xf numFmtId="0" fontId="2" fillId="0" borderId="33" xfId="0" applyFont="1" applyBorder="1" applyAlignment="1" applyProtection="1">
      <alignment horizontal="left" vertical="center" wrapText="1"/>
    </xf>
    <xf numFmtId="0" fontId="2" fillId="0" borderId="34" xfId="0" applyFont="1" applyBorder="1" applyAlignment="1" applyProtection="1">
      <alignment horizontal="left" vertical="center" wrapText="1"/>
    </xf>
    <xf numFmtId="0" fontId="2" fillId="0" borderId="29" xfId="0" applyFont="1" applyBorder="1" applyAlignment="1" applyProtection="1">
      <alignment horizontal="left" vertical="center"/>
    </xf>
    <xf numFmtId="0" fontId="2" fillId="0" borderId="30" xfId="0" applyFont="1" applyBorder="1" applyAlignment="1" applyProtection="1">
      <alignment horizontal="left" vertical="center"/>
    </xf>
    <xf numFmtId="177" fontId="8" fillId="0" borderId="25" xfId="0" applyNumberFormat="1" applyFont="1" applyBorder="1" applyAlignment="1" applyProtection="1">
      <alignment horizontal="center" vertical="center" wrapText="1"/>
    </xf>
    <xf numFmtId="177" fontId="8" fillId="0" borderId="6" xfId="0" applyNumberFormat="1" applyFont="1" applyBorder="1" applyAlignment="1" applyProtection="1">
      <alignment horizontal="center" vertical="center" wrapText="1"/>
    </xf>
    <xf numFmtId="178" fontId="8" fillId="0" borderId="26" xfId="0" applyNumberFormat="1" applyFont="1" applyBorder="1" applyAlignment="1" applyProtection="1">
      <alignment horizontal="center" vertical="center"/>
    </xf>
    <xf numFmtId="178" fontId="8" fillId="0" borderId="27" xfId="0" applyNumberFormat="1" applyFont="1" applyBorder="1" applyAlignment="1" applyProtection="1">
      <alignment horizontal="center" vertical="center"/>
    </xf>
    <xf numFmtId="0" fontId="9" fillId="0" borderId="25" xfId="0" applyFont="1" applyBorder="1" applyAlignment="1" applyProtection="1">
      <alignment horizontal="center" vertical="center"/>
    </xf>
    <xf numFmtId="0" fontId="9" fillId="0" borderId="6" xfId="0" applyFont="1" applyBorder="1" applyAlignment="1" applyProtection="1">
      <alignment horizontal="center" vertical="center"/>
    </xf>
    <xf numFmtId="0" fontId="10" fillId="0" borderId="0" xfId="0" applyFont="1" applyAlignment="1" applyProtection="1">
      <alignment horizontal="left" vertical="center" wrapText="1"/>
    </xf>
    <xf numFmtId="0" fontId="6" fillId="0" borderId="28" xfId="0" applyFont="1" applyBorder="1" applyAlignment="1" applyProtection="1">
      <alignment horizontal="left" vertical="center"/>
    </xf>
  </cellXfs>
  <cellStyles count="2">
    <cellStyle name="パーセント" xfId="1" builtinId="5"/>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metadata.xml" Type="http://schemas.openxmlformats.org/officeDocument/2006/relationships/sheetMetadata"/><Relationship Id="rId6" Target="calcChain.xml" Type="http://schemas.openxmlformats.org/officeDocument/2006/relationships/calcChain"/><Relationship Id="rId7" Target="../customXml/item1.xml" Type="http://schemas.openxmlformats.org/officeDocument/2006/relationships/customXml"/><Relationship Id="rId8" Target="../customXml/item2.xml" Type="http://schemas.openxmlformats.org/officeDocument/2006/relationships/customXml"/><Relationship Id="rId9" Target="../customXml/item3.xml" Type="http://schemas.openxmlformats.org/officeDocument/2006/relationships/custom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C6FBF-456A-4E3F-8A42-54F18C3D222F}">
  <sheetPr>
    <pageSetUpPr fitToPage="1"/>
  </sheetPr>
  <dimension ref="A1:H41"/>
  <sheetViews>
    <sheetView showGridLines="0" tabSelected="1" view="pageBreakPreview" topLeftCell="A15" zoomScale="55" zoomScaleNormal="85" zoomScaleSheetLayoutView="55" workbookViewId="0">
      <selection activeCell="A4" sqref="A4"/>
    </sheetView>
  </sheetViews>
  <sheetFormatPr defaultRowHeight="17.25" x14ac:dyDescent="0.4"/>
  <cols>
    <col min="1" max="1" width="48.625" style="16" customWidth="1"/>
    <col min="2" max="4" width="24.625" style="16" customWidth="1"/>
    <col min="5" max="6" width="20.625" style="16" customWidth="1"/>
    <col min="7" max="7" width="0" style="16" hidden="1" customWidth="1"/>
    <col min="8" max="16384" width="9" style="17"/>
  </cols>
  <sheetData>
    <row r="1" spans="1:7" x14ac:dyDescent="0.4">
      <c r="A1" s="16" t="s">
        <v>42</v>
      </c>
    </row>
    <row r="3" spans="1:7" ht="21" x14ac:dyDescent="0.4">
      <c r="A3" s="41" t="s">
        <v>47</v>
      </c>
      <c r="B3" s="41"/>
      <c r="C3" s="41"/>
      <c r="D3" s="41"/>
      <c r="E3" s="41"/>
      <c r="F3" s="41"/>
    </row>
    <row r="5" spans="1:7" ht="19.5" customHeight="1" thickBot="1" x14ac:dyDescent="0.45">
      <c r="A5" s="34" t="s">
        <v>0</v>
      </c>
    </row>
    <row r="6" spans="1:7" ht="35.1" customHeight="1" thickBot="1" x14ac:dyDescent="0.45">
      <c r="A6" s="35"/>
      <c r="B6" s="36" t="s">
        <v>1</v>
      </c>
      <c r="C6" s="37" t="s">
        <v>2</v>
      </c>
      <c r="D6" s="38" t="s">
        <v>3</v>
      </c>
      <c r="E6" s="39" t="s">
        <v>4</v>
      </c>
      <c r="F6" s="40" t="s">
        <v>5</v>
      </c>
      <c r="G6" s="16" t="s">
        <v>6</v>
      </c>
    </row>
    <row r="7" spans="1:7" ht="51.95" customHeight="1" x14ac:dyDescent="0.4">
      <c r="A7" s="32" t="s">
        <v>7</v>
      </c>
      <c r="B7" s="1">
        <v>0</v>
      </c>
      <c r="C7" s="2">
        <v>0</v>
      </c>
      <c r="D7" s="3">
        <v>0</v>
      </c>
      <c r="E7" s="31">
        <f t="shared" ref="E7:E27" si="0">IFERROR(IF(B7&gt;=12,D7/B7,0),0)</f>
        <v>0</v>
      </c>
      <c r="F7" s="31">
        <v>0.47330960854092524</v>
      </c>
      <c r="G7" s="16" t="str">
        <f>IF(B7=SUM(C7:D7),"一致","不一致")</f>
        <v>一致</v>
      </c>
    </row>
    <row r="8" spans="1:7" ht="51.95" customHeight="1" x14ac:dyDescent="0.4">
      <c r="A8" s="33" t="s">
        <v>8</v>
      </c>
      <c r="B8" s="4">
        <v>0</v>
      </c>
      <c r="C8" s="5">
        <v>0</v>
      </c>
      <c r="D8" s="6">
        <v>0</v>
      </c>
      <c r="E8" s="28">
        <f t="shared" si="0"/>
        <v>0</v>
      </c>
      <c r="F8" s="28">
        <v>0.61875000000000002</v>
      </c>
      <c r="G8" s="16" t="str">
        <f t="shared" ref="G8:G27" si="1">IF(B8=SUM(C8:D8),"一致","不一致")</f>
        <v>一致</v>
      </c>
    </row>
    <row r="9" spans="1:7" ht="51.95" customHeight="1" x14ac:dyDescent="0.4">
      <c r="A9" s="30" t="s">
        <v>9</v>
      </c>
      <c r="B9" s="4">
        <v>0</v>
      </c>
      <c r="C9" s="5">
        <v>0</v>
      </c>
      <c r="D9" s="6">
        <v>0</v>
      </c>
      <c r="E9" s="28">
        <f t="shared" si="0"/>
        <v>0</v>
      </c>
      <c r="F9" s="28">
        <v>0.60110041265474556</v>
      </c>
      <c r="G9" s="16" t="str">
        <f t="shared" si="1"/>
        <v>一致</v>
      </c>
    </row>
    <row r="10" spans="1:7" ht="51.95" customHeight="1" x14ac:dyDescent="0.4">
      <c r="A10" s="30" t="s">
        <v>46</v>
      </c>
      <c r="B10" s="4">
        <v>0</v>
      </c>
      <c r="C10" s="5">
        <v>0</v>
      </c>
      <c r="D10" s="6">
        <v>0</v>
      </c>
      <c r="E10" s="28">
        <f t="shared" si="0"/>
        <v>0</v>
      </c>
      <c r="F10" s="28">
        <v>0.84365325077399378</v>
      </c>
      <c r="G10" s="16" t="str">
        <f t="shared" si="1"/>
        <v>一致</v>
      </c>
    </row>
    <row r="11" spans="1:7" ht="51.95" customHeight="1" x14ac:dyDescent="0.4">
      <c r="A11" s="30" t="s">
        <v>10</v>
      </c>
      <c r="B11" s="4">
        <v>0</v>
      </c>
      <c r="C11" s="5">
        <v>0</v>
      </c>
      <c r="D11" s="6">
        <v>0</v>
      </c>
      <c r="E11" s="28">
        <f t="shared" si="0"/>
        <v>0</v>
      </c>
      <c r="F11" s="28">
        <v>0.43168316831683168</v>
      </c>
      <c r="G11" s="16" t="str">
        <f t="shared" si="1"/>
        <v>一致</v>
      </c>
    </row>
    <row r="12" spans="1:7" ht="51.95" customHeight="1" x14ac:dyDescent="0.4">
      <c r="A12" s="30" t="s">
        <v>11</v>
      </c>
      <c r="B12" s="4">
        <v>0</v>
      </c>
      <c r="C12" s="5">
        <v>0</v>
      </c>
      <c r="D12" s="6">
        <v>0</v>
      </c>
      <c r="E12" s="28">
        <f t="shared" si="0"/>
        <v>0</v>
      </c>
      <c r="F12" s="28">
        <v>0.37315634218289084</v>
      </c>
      <c r="G12" s="16" t="str">
        <f t="shared" si="1"/>
        <v>一致</v>
      </c>
    </row>
    <row r="13" spans="1:7" ht="51.95" customHeight="1" x14ac:dyDescent="0.4">
      <c r="A13" s="30" t="s">
        <v>12</v>
      </c>
      <c r="B13" s="4">
        <v>0</v>
      </c>
      <c r="C13" s="5">
        <v>0</v>
      </c>
      <c r="D13" s="6">
        <v>0</v>
      </c>
      <c r="E13" s="28">
        <f t="shared" si="0"/>
        <v>0</v>
      </c>
      <c r="F13" s="28">
        <v>0.5348988910632746</v>
      </c>
      <c r="G13" s="16" t="str">
        <f t="shared" si="1"/>
        <v>一致</v>
      </c>
    </row>
    <row r="14" spans="1:7" ht="51.95" customHeight="1" x14ac:dyDescent="0.4">
      <c r="A14" s="30" t="s">
        <v>13</v>
      </c>
      <c r="B14" s="4">
        <v>0</v>
      </c>
      <c r="C14" s="5">
        <v>0</v>
      </c>
      <c r="D14" s="6">
        <v>0</v>
      </c>
      <c r="E14" s="28">
        <f t="shared" si="0"/>
        <v>0</v>
      </c>
      <c r="F14" s="28">
        <v>0.59365994236311237</v>
      </c>
      <c r="G14" s="16" t="str">
        <f t="shared" si="1"/>
        <v>一致</v>
      </c>
    </row>
    <row r="15" spans="1:7" ht="51.95" customHeight="1" x14ac:dyDescent="0.4">
      <c r="A15" s="30" t="s">
        <v>14</v>
      </c>
      <c r="B15" s="4">
        <v>0</v>
      </c>
      <c r="C15" s="5">
        <v>0</v>
      </c>
      <c r="D15" s="6">
        <v>0</v>
      </c>
      <c r="E15" s="28">
        <f t="shared" si="0"/>
        <v>0</v>
      </c>
      <c r="F15" s="28">
        <v>0.66666666666666663</v>
      </c>
      <c r="G15" s="16" t="str">
        <f t="shared" si="1"/>
        <v>一致</v>
      </c>
    </row>
    <row r="16" spans="1:7" ht="51.95" customHeight="1" x14ac:dyDescent="0.4">
      <c r="A16" s="30" t="s">
        <v>15</v>
      </c>
      <c r="B16" s="4">
        <v>0</v>
      </c>
      <c r="C16" s="5">
        <v>0</v>
      </c>
      <c r="D16" s="6">
        <v>0</v>
      </c>
      <c r="E16" s="28">
        <f t="shared" si="0"/>
        <v>0</v>
      </c>
      <c r="F16" s="28">
        <v>0.26807228915662651</v>
      </c>
      <c r="G16" s="16" t="str">
        <f t="shared" si="1"/>
        <v>一致</v>
      </c>
    </row>
    <row r="17" spans="1:7" ht="51.95" customHeight="1" x14ac:dyDescent="0.4">
      <c r="A17" s="30" t="s">
        <v>16</v>
      </c>
      <c r="B17" s="4">
        <v>0</v>
      </c>
      <c r="C17" s="5">
        <v>0</v>
      </c>
      <c r="D17" s="6">
        <v>0</v>
      </c>
      <c r="E17" s="28">
        <f t="shared" si="0"/>
        <v>0</v>
      </c>
      <c r="F17" s="28">
        <v>0.22590196078431374</v>
      </c>
      <c r="G17" s="16" t="str">
        <f t="shared" si="1"/>
        <v>一致</v>
      </c>
    </row>
    <row r="18" spans="1:7" ht="51.95" customHeight="1" x14ac:dyDescent="0.4">
      <c r="A18" s="30" t="s">
        <v>17</v>
      </c>
      <c r="B18" s="4">
        <v>0</v>
      </c>
      <c r="C18" s="5">
        <v>0</v>
      </c>
      <c r="D18" s="6">
        <v>0</v>
      </c>
      <c r="E18" s="28">
        <f t="shared" si="0"/>
        <v>0</v>
      </c>
      <c r="F18" s="28">
        <v>0.6695431472081218</v>
      </c>
      <c r="G18" s="16" t="str">
        <f t="shared" si="1"/>
        <v>一致</v>
      </c>
    </row>
    <row r="19" spans="1:7" ht="51.95" customHeight="1" x14ac:dyDescent="0.4">
      <c r="A19" s="30" t="s">
        <v>18</v>
      </c>
      <c r="B19" s="4">
        <v>0</v>
      </c>
      <c r="C19" s="5">
        <v>0</v>
      </c>
      <c r="D19" s="6">
        <v>0</v>
      </c>
      <c r="E19" s="28">
        <f t="shared" si="0"/>
        <v>0</v>
      </c>
      <c r="F19" s="28">
        <v>0.63194103194103191</v>
      </c>
      <c r="G19" s="16" t="str">
        <f t="shared" si="1"/>
        <v>一致</v>
      </c>
    </row>
    <row r="20" spans="1:7" ht="51.95" customHeight="1" x14ac:dyDescent="0.4">
      <c r="A20" s="30" t="s">
        <v>19</v>
      </c>
      <c r="B20" s="4">
        <v>0</v>
      </c>
      <c r="C20" s="5">
        <v>0</v>
      </c>
      <c r="D20" s="6">
        <v>0</v>
      </c>
      <c r="E20" s="28">
        <f t="shared" si="0"/>
        <v>0</v>
      </c>
      <c r="F20" s="28">
        <v>0.89634146341463417</v>
      </c>
      <c r="G20" s="16" t="str">
        <f t="shared" si="1"/>
        <v>一致</v>
      </c>
    </row>
    <row r="21" spans="1:7" ht="51.95" customHeight="1" x14ac:dyDescent="0.4">
      <c r="A21" s="30" t="s">
        <v>20</v>
      </c>
      <c r="B21" s="4">
        <v>0</v>
      </c>
      <c r="C21" s="5">
        <v>0</v>
      </c>
      <c r="D21" s="6">
        <v>0</v>
      </c>
      <c r="E21" s="28">
        <f t="shared" si="0"/>
        <v>0</v>
      </c>
      <c r="F21" s="28">
        <v>0.24934383202099739</v>
      </c>
      <c r="G21" s="16" t="str">
        <f t="shared" si="1"/>
        <v>一致</v>
      </c>
    </row>
    <row r="22" spans="1:7" ht="51.95" customHeight="1" x14ac:dyDescent="0.4">
      <c r="A22" s="30" t="s">
        <v>21</v>
      </c>
      <c r="B22" s="4">
        <v>0</v>
      </c>
      <c r="C22" s="5">
        <v>0</v>
      </c>
      <c r="D22" s="6">
        <v>0</v>
      </c>
      <c r="E22" s="28">
        <f t="shared" si="0"/>
        <v>0</v>
      </c>
      <c r="F22" s="28">
        <v>0.31266149870801035</v>
      </c>
      <c r="G22" s="16" t="str">
        <f t="shared" si="1"/>
        <v>一致</v>
      </c>
    </row>
    <row r="23" spans="1:7" ht="51.95" customHeight="1" x14ac:dyDescent="0.4">
      <c r="A23" s="30" t="s">
        <v>22</v>
      </c>
      <c r="B23" s="4">
        <v>0</v>
      </c>
      <c r="C23" s="5">
        <v>0</v>
      </c>
      <c r="D23" s="6">
        <v>0</v>
      </c>
      <c r="E23" s="28">
        <f t="shared" si="0"/>
        <v>0</v>
      </c>
      <c r="F23" s="28">
        <v>0.68559465217071913</v>
      </c>
      <c r="G23" s="16" t="str">
        <f t="shared" si="1"/>
        <v>一致</v>
      </c>
    </row>
    <row r="24" spans="1:7" ht="51.95" customHeight="1" x14ac:dyDescent="0.4">
      <c r="A24" s="30" t="s">
        <v>23</v>
      </c>
      <c r="B24" s="4">
        <v>0</v>
      </c>
      <c r="C24" s="5">
        <v>0</v>
      </c>
      <c r="D24" s="6">
        <v>0</v>
      </c>
      <c r="E24" s="28">
        <f t="shared" si="0"/>
        <v>0</v>
      </c>
      <c r="F24" s="28">
        <v>0.29521276595744683</v>
      </c>
      <c r="G24" s="16" t="str">
        <f t="shared" si="1"/>
        <v>一致</v>
      </c>
    </row>
    <row r="25" spans="1:7" ht="51.95" customHeight="1" x14ac:dyDescent="0.4">
      <c r="A25" s="30" t="s">
        <v>24</v>
      </c>
      <c r="B25" s="4">
        <v>0</v>
      </c>
      <c r="C25" s="5">
        <v>0</v>
      </c>
      <c r="D25" s="6">
        <v>0</v>
      </c>
      <c r="E25" s="28">
        <f t="shared" si="0"/>
        <v>0</v>
      </c>
      <c r="F25" s="28">
        <v>0.17592592592592593</v>
      </c>
      <c r="G25" s="16" t="str">
        <f t="shared" si="1"/>
        <v>一致</v>
      </c>
    </row>
    <row r="26" spans="1:7" ht="51.95" customHeight="1" x14ac:dyDescent="0.4">
      <c r="A26" s="30" t="s">
        <v>25</v>
      </c>
      <c r="B26" s="4">
        <v>0</v>
      </c>
      <c r="C26" s="5">
        <v>0</v>
      </c>
      <c r="D26" s="6">
        <v>0</v>
      </c>
      <c r="E26" s="28">
        <f t="shared" si="0"/>
        <v>0</v>
      </c>
      <c r="F26" s="28">
        <v>0.51666666666666672</v>
      </c>
      <c r="G26" s="16" t="str">
        <f t="shared" si="1"/>
        <v>一致</v>
      </c>
    </row>
    <row r="27" spans="1:7" ht="51.95" customHeight="1" thickBot="1" x14ac:dyDescent="0.45">
      <c r="A27" s="30" t="s">
        <v>26</v>
      </c>
      <c r="B27" s="7">
        <v>0</v>
      </c>
      <c r="C27" s="8">
        <v>0</v>
      </c>
      <c r="D27" s="9">
        <v>0</v>
      </c>
      <c r="E27" s="29">
        <f t="shared" si="0"/>
        <v>0</v>
      </c>
      <c r="F27" s="29">
        <v>0.53061224489795922</v>
      </c>
      <c r="G27" s="16" t="str">
        <f t="shared" si="1"/>
        <v>一致</v>
      </c>
    </row>
    <row r="28" spans="1:7" ht="24" customHeight="1" thickBot="1" x14ac:dyDescent="0.45">
      <c r="A28" s="10" t="s">
        <v>27</v>
      </c>
      <c r="B28" s="11">
        <f>SUMIF(B7:B27,"&gt;=12",B7:B27)</f>
        <v>0</v>
      </c>
      <c r="C28" s="12">
        <f>SUMIF(B7:B27,"&gt;=12",C7:C27)</f>
        <v>0</v>
      </c>
      <c r="D28" s="13">
        <f>SUMIF(B7:B27,"&gt;=12",D7:D27)</f>
        <v>0</v>
      </c>
      <c r="E28" s="14">
        <f>IFERROR(SUMIF(B7:B27,"&gt;=12",D7:D27)/SUMIF(B7:B27,"&gt;=12",B7:B27),0)</f>
        <v>0</v>
      </c>
      <c r="F28" s="15" t="s">
        <v>28</v>
      </c>
    </row>
    <row r="29" spans="1:7" x14ac:dyDescent="0.4">
      <c r="B29" s="18" t="s">
        <v>29</v>
      </c>
      <c r="E29" s="18" t="s">
        <v>43</v>
      </c>
    </row>
    <row r="30" spans="1:7" ht="19.5" thickBot="1" x14ac:dyDescent="0.45">
      <c r="A30" s="19" t="s">
        <v>30</v>
      </c>
      <c r="E30" s="18"/>
    </row>
    <row r="31" spans="1:7" ht="80.25" customHeight="1" thickBot="1" x14ac:dyDescent="0.45">
      <c r="A31" s="20" t="s">
        <v>44</v>
      </c>
      <c r="B31" s="48" cm="1">
        <f t="array" ref="B31">IF(
  SUM(B7:D27) = 0,
  0,
  IF(
    COUNTIF(G7:G27, "&lt;&gt;一致") &gt; 0,
    "エラー：
総実施件数と入院/外来での実施件数の和が一致していることを確認してください",
    IF(
      SUMPRODUCT((B7:B27 &gt;= 12) * B7:B27, F7:F27) = 0,
      "エラー：
判定対象となるデータが不足しています",
      IFERROR(
        SUMPRODUCT((B7:B27 &gt;= 12) * B7:B27, E7:E27) / SUMPRODUCT((B7:B27 &gt;= 12) * B7:B27, F7:F27),
        "エラー"
      )
    )
  )
)</f>
        <v>0</v>
      </c>
      <c r="C31" s="49"/>
    </row>
    <row r="32" spans="1:7" ht="19.5" thickBot="1" x14ac:dyDescent="0.45">
      <c r="A32" s="21" t="s">
        <v>31</v>
      </c>
      <c r="B32" s="50">
        <v>1.3</v>
      </c>
      <c r="C32" s="51"/>
    </row>
    <row r="33" spans="1:8" ht="18" thickBot="1" x14ac:dyDescent="0.45">
      <c r="A33" s="21" t="s">
        <v>32</v>
      </c>
      <c r="B33" s="52" t="str">
        <f>IF(NOT(ISNUMBER(B31)),"エラー",
   IF(B31&gt;=B32,"カットオフ値以上","カットオフ値未満"))</f>
        <v>カットオフ値未満</v>
      </c>
      <c r="C33" s="53"/>
    </row>
    <row r="34" spans="1:8" ht="29.25" customHeight="1" x14ac:dyDescent="0.4"/>
    <row r="35" spans="1:8" ht="215.25" customHeight="1" x14ac:dyDescent="0.4">
      <c r="A35" s="54" t="s">
        <v>45</v>
      </c>
      <c r="B35" s="54"/>
      <c r="C35" s="54"/>
      <c r="D35" s="54"/>
      <c r="E35" s="54"/>
      <c r="F35" s="54"/>
      <c r="G35" s="22"/>
      <c r="H35" s="23"/>
    </row>
    <row r="36" spans="1:8" x14ac:dyDescent="0.4">
      <c r="A36" s="24"/>
      <c r="B36" s="24"/>
      <c r="C36" s="24"/>
      <c r="D36" s="24"/>
      <c r="E36" s="24"/>
      <c r="F36" s="24"/>
    </row>
    <row r="37" spans="1:8" ht="18" thickBot="1" x14ac:dyDescent="0.45">
      <c r="A37" s="55" t="s">
        <v>33</v>
      </c>
      <c r="B37" s="55"/>
      <c r="C37" s="55"/>
      <c r="D37" s="24"/>
      <c r="E37" s="24"/>
      <c r="F37" s="24"/>
    </row>
    <row r="38" spans="1:8" ht="24.75" customHeight="1" thickBot="1" x14ac:dyDescent="0.45">
      <c r="A38" s="25" t="s">
        <v>34</v>
      </c>
      <c r="B38" s="46" t="s">
        <v>35</v>
      </c>
      <c r="C38" s="47"/>
    </row>
    <row r="39" spans="1:8" ht="51.95" customHeight="1" x14ac:dyDescent="0.4">
      <c r="A39" s="26" t="s">
        <v>36</v>
      </c>
      <c r="B39" s="42" t="s">
        <v>37</v>
      </c>
      <c r="C39" s="43"/>
    </row>
    <row r="40" spans="1:8" ht="51.95" customHeight="1" x14ac:dyDescent="0.4">
      <c r="A40" s="27" t="s">
        <v>38</v>
      </c>
      <c r="B40" s="44" t="s">
        <v>39</v>
      </c>
      <c r="C40" s="45"/>
    </row>
    <row r="41" spans="1:8" ht="51.95" customHeight="1" x14ac:dyDescent="0.4">
      <c r="A41" s="27" t="s">
        <v>40</v>
      </c>
      <c r="B41" s="44" t="s">
        <v>41</v>
      </c>
      <c r="C41" s="45"/>
    </row>
  </sheetData>
  <mergeCells count="10">
    <mergeCell ref="A3:F3"/>
    <mergeCell ref="B39:C39"/>
    <mergeCell ref="B40:C40"/>
    <mergeCell ref="B41:C41"/>
    <mergeCell ref="B38:C38"/>
    <mergeCell ref="B31:C31"/>
    <mergeCell ref="B32:C32"/>
    <mergeCell ref="B33:C33"/>
    <mergeCell ref="A35:F35"/>
    <mergeCell ref="A37:C37"/>
  </mergeCells>
  <phoneticPr fontId="3"/>
  <dataValidations count="1">
    <dataValidation type="whole" operator="greaterThanOrEqual" allowBlank="1" showInputMessage="1" showErrorMessage="1" errorTitle="エラー" error="0以上の整数を入力してください。" sqref="B7:D27" xr:uid="{BDE03A73-E2A6-4D5A-9477-BBE1D8D4E932}">
      <formula1>0</formula1>
    </dataValidation>
  </dataValidations>
  <pageMargins left="0.7" right="0.7" top="0.75" bottom="0.75" header="0.3" footer="0.3"/>
  <pageSetup paperSize="9" scale="49" fitToHeight="0" orientation="portrait" r:id="rId1"/>
  <rowBreaks count="1" manualBreakCount="1">
    <brk id="34"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3B8AA42C415A444AF94564A141CF165" ma:contentTypeVersion="15" ma:contentTypeDescription="新しいドキュメントを作成します。" ma:contentTypeScope="" ma:versionID="db789754e80732b21c7472f5592844b4">
  <xsd:schema xmlns:xsd="http://www.w3.org/2001/XMLSchema" xmlns:xs="http://www.w3.org/2001/XMLSchema" xmlns:p="http://schemas.microsoft.com/office/2006/metadata/properties" xmlns:ns2="9df20fcc-dd4c-4d4a-8603-6037e7508d14" xmlns:ns3="a78c9be3-945d-4db3-9633-9e8e8407684a" targetNamespace="http://schemas.microsoft.com/office/2006/metadata/properties" ma:root="true" ma:fieldsID="4d6c5c774db22d1c9d5f01393a39f4b0" ns2:_="" ns3:_="">
    <xsd:import namespace="9df20fcc-dd4c-4d4a-8603-6037e7508d14"/>
    <xsd:import namespace="a78c9be3-945d-4db3-9633-9e8e840768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3:SharedWithUsers" minOccurs="0"/>
                <xsd:element ref="ns3:SharedWithDetails" minOccurs="0"/>
                <xsd:element ref="ns2:_x4fee__x6b63__x306a__x3057__xff08__x6771__x6d77__x767b__x9332__x524d__x306b__x524a__x9664__xff09_"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f20fcc-dd4c-4d4a-8603-6037e7508d1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x4fee__x6b63__x306a__x3057__xff08__x6771__x6d77__x767b__x9332__x524d__x306b__x524a__x9664__xff09_" ma:index="18" nillable="true" ma:displayName="修正なし（東海登録前に削除）" ma:format="Dropdown" ma:internalName="_x4fee__x6b63__x306a__x3057__xff08__x6771__x6d77__x767b__x9332__x524d__x306b__x524a__x9664__xff09_">
      <xsd:simpleType>
        <xsd:restriction base="dms:Choice">
          <xsd:enumeration value="修正なし"/>
          <xsd:enumeration value="選択肢 2"/>
          <xsd:enumeration value="選択肢 3"/>
        </xsd:restriction>
      </xsd:simpleType>
    </xsd:element>
    <xsd:element name="lcf76f155ced4ddcb4097134ff3c332f" ma:index="20"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78c9be3-945d-4db3-9633-9e8e8407684a"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element name="TaxCatchAll" ma:index="21" nillable="true" ma:displayName="Taxonomy Catch All Column" ma:hidden="true" ma:list="{bebd6ea2-7df9-468f-a90e-710334f6197b}" ma:internalName="TaxCatchAll" ma:showField="CatchAllData" ma:web="a78c9be3-945d-4db3-9633-9e8e8407684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df20fcc-dd4c-4d4a-8603-6037e7508d14">
      <Terms xmlns="http://schemas.microsoft.com/office/infopath/2007/PartnerControls"/>
    </lcf76f155ced4ddcb4097134ff3c332f>
    <_x4fee__x6b63__x306a__x3057__xff08__x6771__x6d77__x767b__x9332__x524d__x306b__x524a__x9664__xff09_ xmlns="9df20fcc-dd4c-4d4a-8603-6037e7508d14" xsi:nil="true"/>
    <TaxCatchAll xmlns="a78c9be3-945d-4db3-9633-9e8e8407684a" xsi:nil="true"/>
  </documentManagement>
</p:properties>
</file>

<file path=customXml/itemProps1.xml><?xml version="1.0" encoding="utf-8"?>
<ds:datastoreItem xmlns:ds="http://schemas.openxmlformats.org/officeDocument/2006/customXml" ds:itemID="{51931225-1325-4EE4-A4E2-3F1A2AF752CF}"/>
</file>

<file path=customXml/itemProps2.xml><?xml version="1.0" encoding="utf-8"?>
<ds:datastoreItem xmlns:ds="http://schemas.openxmlformats.org/officeDocument/2006/customXml" ds:itemID="{7FD6B16F-89C1-4BA2-9194-B62CADF0487B}"/>
</file>

<file path=customXml/itemProps3.xml><?xml version="1.0" encoding="utf-8"?>
<ds:datastoreItem xmlns:ds="http://schemas.openxmlformats.org/officeDocument/2006/customXml" ds:itemID="{2BC6B9CD-4CF4-40CB-BB9F-AB9972AE9E26}"/>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別添6　別紙25</vt:lpstr>
      <vt:lpstr>'別添6　別紙25'!Print_Area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0x010100E3B8AA42C415A444AF94564A141CF165</vt:lpwstr>
  </property>
</Properties>
</file>